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IZMJENE I DOPUNE\I. Izmjene i dopune za MGŠ za 2024\"/>
    </mc:Choice>
  </mc:AlternateContent>
  <xr:revisionPtr revIDLastSave="0" documentId="13_ncr:1_{460459E9-A7BA-486B-9B37-E983723FE2F5}" xr6:coauthVersionLast="47" xr6:coauthVersionMax="47" xr10:uidLastSave="{00000000-0000-0000-0000-000000000000}"/>
  <bookViews>
    <workbookView xWindow="3615" yWindow="1530" windowWidth="21600" windowHeight="1138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  <sheet name="Četvrta razina" sheetId="2" r:id="rId7"/>
  </sheets>
  <definedNames>
    <definedName name="_xlnm.Print_Area" localSheetId="0">SAŽETAK!$A$1:$H$29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5" i="2"/>
  <c r="F61" i="2"/>
  <c r="F43" i="2"/>
  <c r="H13" i="1"/>
  <c r="G38" i="3"/>
  <c r="F38" i="3"/>
  <c r="G57" i="3"/>
  <c r="F57" i="3"/>
  <c r="G26" i="3"/>
  <c r="G25" i="3"/>
  <c r="G9" i="3"/>
  <c r="F9" i="3"/>
  <c r="F26" i="3"/>
  <c r="F25" i="3"/>
  <c r="D5" i="5"/>
  <c r="D9" i="5"/>
  <c r="D11" i="5"/>
  <c r="D13" i="5"/>
  <c r="D7" i="5"/>
  <c r="C6" i="5"/>
  <c r="D7" i="8"/>
  <c r="G17" i="7"/>
  <c r="G24" i="7"/>
  <c r="G27" i="7"/>
  <c r="G26" i="7"/>
  <c r="G25" i="7" s="1"/>
  <c r="F26" i="7"/>
  <c r="F25" i="7" s="1"/>
  <c r="E26" i="7"/>
  <c r="E25" i="7" s="1"/>
  <c r="G43" i="2"/>
  <c r="G61" i="2"/>
  <c r="E64" i="2"/>
  <c r="E63" i="2" s="1"/>
  <c r="G65" i="2"/>
  <c r="F64" i="2"/>
  <c r="F63" i="2" s="1"/>
  <c r="F62" i="2" s="1"/>
  <c r="H28" i="1"/>
  <c r="H27" i="1"/>
  <c r="G63" i="2" l="1"/>
  <c r="E62" i="2"/>
  <c r="G64" i="2"/>
  <c r="G62" i="2" s="1"/>
  <c r="G19" i="3"/>
  <c r="G18" i="3"/>
  <c r="F63" i="3"/>
  <c r="F62" i="3" s="1"/>
  <c r="H8" i="1" l="1"/>
  <c r="H11" i="1"/>
  <c r="G11" i="1"/>
  <c r="F10" i="3"/>
  <c r="G10" i="3"/>
  <c r="G12" i="3"/>
  <c r="G11" i="3"/>
  <c r="G27" i="3"/>
  <c r="G28" i="3"/>
  <c r="G23" i="3"/>
  <c r="G24" i="3"/>
  <c r="G22" i="3" s="1"/>
  <c r="F20" i="3"/>
  <c r="G16" i="3"/>
  <c r="F16" i="3"/>
  <c r="F11" i="3"/>
  <c r="G14" i="3"/>
  <c r="F14" i="3"/>
  <c r="H14" i="1" l="1"/>
  <c r="E54" i="3"/>
  <c r="G39" i="3" l="1"/>
  <c r="F39" i="3"/>
  <c r="E57" i="3"/>
  <c r="G55" i="3"/>
  <c r="F42" i="3"/>
  <c r="G42" i="3"/>
  <c r="G54" i="3"/>
  <c r="F54" i="3"/>
  <c r="G40" i="3"/>
  <c r="G56" i="3"/>
  <c r="G51" i="3"/>
  <c r="D14" i="5"/>
  <c r="D15" i="5"/>
  <c r="G14" i="7"/>
  <c r="G13" i="7"/>
  <c r="G12" i="7"/>
  <c r="G16" i="7"/>
  <c r="G30" i="7"/>
  <c r="G21" i="7"/>
  <c r="G23" i="7"/>
  <c r="G40" i="7"/>
  <c r="G43" i="7"/>
  <c r="G37" i="7"/>
  <c r="G34" i="7"/>
  <c r="G53" i="7"/>
  <c r="G56" i="7"/>
  <c r="G58" i="7"/>
  <c r="G57" i="7" s="1"/>
  <c r="G62" i="7"/>
  <c r="G61" i="7" s="1"/>
  <c r="G60" i="7" s="1"/>
  <c r="G65" i="7"/>
  <c r="F74" i="7"/>
  <c r="G64" i="7"/>
  <c r="G63" i="7" s="1"/>
  <c r="E64" i="7"/>
  <c r="E63" i="7" s="1"/>
  <c r="F64" i="7"/>
  <c r="F63" i="7" s="1"/>
  <c r="F61" i="7"/>
  <c r="F60" i="7" s="1"/>
  <c r="E61" i="7"/>
  <c r="E60" i="7" s="1"/>
  <c r="E59" i="7" s="1"/>
  <c r="E57" i="7"/>
  <c r="F57" i="7"/>
  <c r="F55" i="7"/>
  <c r="F54" i="7" s="1"/>
  <c r="E55" i="7"/>
  <c r="G52" i="7"/>
  <c r="G51" i="7" s="1"/>
  <c r="F52" i="7"/>
  <c r="E52" i="7"/>
  <c r="E51" i="7" s="1"/>
  <c r="F49" i="7"/>
  <c r="F48" i="7" s="1"/>
  <c r="E49" i="7"/>
  <c r="E48" i="7" s="1"/>
  <c r="G47" i="7"/>
  <c r="F56" i="2"/>
  <c r="F55" i="2" s="1"/>
  <c r="F140" i="2"/>
  <c r="G147" i="2"/>
  <c r="G146" i="2"/>
  <c r="G145" i="2" s="1"/>
  <c r="G142" i="2"/>
  <c r="G141" i="2"/>
  <c r="F120" i="2"/>
  <c r="G122" i="2"/>
  <c r="G123" i="2"/>
  <c r="G124" i="2"/>
  <c r="G121" i="2"/>
  <c r="G125" i="2"/>
  <c r="F135" i="2"/>
  <c r="F134" i="2" s="1"/>
  <c r="G136" i="2"/>
  <c r="G135" i="2" s="1"/>
  <c r="G134" i="2" s="1"/>
  <c r="F47" i="2"/>
  <c r="F17" i="2"/>
  <c r="F12" i="2"/>
  <c r="G157" i="2"/>
  <c r="G158" i="2"/>
  <c r="G160" i="2"/>
  <c r="F156" i="2"/>
  <c r="F159" i="2"/>
  <c r="G163" i="2"/>
  <c r="F162" i="2"/>
  <c r="F161" i="2" s="1"/>
  <c r="G152" i="2"/>
  <c r="G151" i="2"/>
  <c r="F150" i="2"/>
  <c r="F149" i="2" s="1"/>
  <c r="F148" i="2" s="1"/>
  <c r="G148" i="2" s="1"/>
  <c r="E150" i="2"/>
  <c r="F128" i="2"/>
  <c r="G130" i="2"/>
  <c r="G131" i="2"/>
  <c r="G132" i="2"/>
  <c r="G133" i="2"/>
  <c r="G129" i="2"/>
  <c r="F112" i="2"/>
  <c r="G114" i="2"/>
  <c r="G115" i="2"/>
  <c r="G116" i="2"/>
  <c r="G117" i="2"/>
  <c r="G113" i="2"/>
  <c r="F106" i="2"/>
  <c r="F105" i="2" s="1"/>
  <c r="G108" i="2"/>
  <c r="G109" i="2"/>
  <c r="G107" i="2"/>
  <c r="G98" i="2"/>
  <c r="G99" i="2"/>
  <c r="G100" i="2"/>
  <c r="G101" i="2"/>
  <c r="G102" i="2"/>
  <c r="F91" i="2"/>
  <c r="F90" i="2" s="1"/>
  <c r="F89" i="2" s="1"/>
  <c r="G93" i="2"/>
  <c r="G94" i="2"/>
  <c r="G92" i="2"/>
  <c r="F73" i="2"/>
  <c r="G74" i="2"/>
  <c r="G75" i="2"/>
  <c r="G76" i="2"/>
  <c r="G77" i="2"/>
  <c r="G81" i="2"/>
  <c r="G82" i="2"/>
  <c r="G83" i="2"/>
  <c r="G84" i="2"/>
  <c r="G85" i="2"/>
  <c r="G86" i="2"/>
  <c r="G87" i="2"/>
  <c r="G88" i="2"/>
  <c r="F68" i="2"/>
  <c r="F67" i="2" s="1"/>
  <c r="F66" i="2" s="1"/>
  <c r="G69" i="2"/>
  <c r="G58" i="2"/>
  <c r="G59" i="2"/>
  <c r="G60" i="2"/>
  <c r="G48" i="2"/>
  <c r="G49" i="2"/>
  <c r="G50" i="2"/>
  <c r="G51" i="2"/>
  <c r="G52" i="2"/>
  <c r="G53" i="2"/>
  <c r="G54" i="2"/>
  <c r="G42" i="2"/>
  <c r="G14" i="2"/>
  <c r="G15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13" i="2"/>
  <c r="E162" i="2"/>
  <c r="E161" i="2" s="1"/>
  <c r="E159" i="2" s="1"/>
  <c r="E153" i="2"/>
  <c r="G21" i="3"/>
  <c r="F21" i="3"/>
  <c r="G150" i="2" l="1"/>
  <c r="G149" i="2"/>
  <c r="G161" i="2"/>
  <c r="G128" i="2"/>
  <c r="F155" i="2"/>
  <c r="F154" i="2" s="1"/>
  <c r="G154" i="2" s="1"/>
  <c r="G140" i="2"/>
  <c r="G139" i="2" s="1"/>
  <c r="G138" i="2" s="1"/>
  <c r="G159" i="2"/>
  <c r="G20" i="3"/>
  <c r="G75" i="7"/>
  <c r="F71" i="7"/>
  <c r="F70" i="7" s="1"/>
  <c r="G68" i="7"/>
  <c r="F67" i="7"/>
  <c r="E74" i="7"/>
  <c r="E70" i="7" s="1"/>
  <c r="E69" i="7" s="1"/>
  <c r="G55" i="7"/>
  <c r="G54" i="7" s="1"/>
  <c r="E54" i="7"/>
  <c r="E44" i="7" s="1"/>
  <c r="G50" i="7"/>
  <c r="G49" i="7" s="1"/>
  <c r="G48" i="7" s="1"/>
  <c r="F46" i="7"/>
  <c r="G162" i="2"/>
  <c r="G120" i="2"/>
  <c r="G119" i="2" s="1"/>
  <c r="G118" i="2" s="1"/>
  <c r="G105" i="2"/>
  <c r="F104" i="2"/>
  <c r="G106" i="2"/>
  <c r="F96" i="2"/>
  <c r="F95" i="2" s="1"/>
  <c r="E156" i="2"/>
  <c r="E26" i="3"/>
  <c r="E25" i="3" s="1"/>
  <c r="E22" i="3"/>
  <c r="E21" i="3" s="1"/>
  <c r="E19" i="3"/>
  <c r="E18" i="3" s="1"/>
  <c r="E14" i="3"/>
  <c r="E16" i="3"/>
  <c r="E11" i="3"/>
  <c r="G37" i="1"/>
  <c r="H34" i="1" s="1"/>
  <c r="H37" i="1" s="1"/>
  <c r="F111" i="2"/>
  <c r="F110" i="2" s="1"/>
  <c r="E145" i="2"/>
  <c r="E144" i="2" s="1"/>
  <c r="E143" i="2" s="1"/>
  <c r="E120" i="2"/>
  <c r="E119" i="2" s="1"/>
  <c r="E118" i="2" s="1"/>
  <c r="E112" i="2"/>
  <c r="E97" i="2"/>
  <c r="E73" i="2"/>
  <c r="E68" i="2"/>
  <c r="G68" i="2" s="1"/>
  <c r="G66" i="2" s="1"/>
  <c r="E38" i="2"/>
  <c r="G38" i="2" s="1"/>
  <c r="H21" i="1"/>
  <c r="G21" i="1"/>
  <c r="F21" i="1"/>
  <c r="F11" i="1"/>
  <c r="G8" i="1"/>
  <c r="G14" i="1" s="1"/>
  <c r="F8" i="1"/>
  <c r="E42" i="3"/>
  <c r="G15" i="7"/>
  <c r="F15" i="7"/>
  <c r="G144" i="2"/>
  <c r="G143" i="2" s="1"/>
  <c r="F144" i="2"/>
  <c r="F143" i="2" s="1"/>
  <c r="E140" i="2"/>
  <c r="E139" i="2" s="1"/>
  <c r="E138" i="2" s="1"/>
  <c r="F139" i="2"/>
  <c r="F138" i="2" s="1"/>
  <c r="E128" i="2"/>
  <c r="E127" i="2" s="1"/>
  <c r="F127" i="2"/>
  <c r="F119" i="2"/>
  <c r="E80" i="2"/>
  <c r="F79" i="2"/>
  <c r="F78" i="2" s="1"/>
  <c r="E91" i="2"/>
  <c r="E90" i="2" s="1"/>
  <c r="F72" i="2"/>
  <c r="E56" i="2"/>
  <c r="F46" i="2"/>
  <c r="E41" i="2"/>
  <c r="F40" i="2"/>
  <c r="E17" i="2"/>
  <c r="G17" i="2" s="1"/>
  <c r="E12" i="2"/>
  <c r="G12" i="2" s="1"/>
  <c r="F11" i="2"/>
  <c r="F137" i="2" l="1"/>
  <c r="F153" i="2"/>
  <c r="G137" i="2"/>
  <c r="G104" i="2"/>
  <c r="G74" i="7"/>
  <c r="F66" i="7"/>
  <c r="G67" i="7"/>
  <c r="F69" i="7"/>
  <c r="G70" i="7"/>
  <c r="G46" i="7"/>
  <c r="F45" i="7"/>
  <c r="E155" i="2"/>
  <c r="G155" i="2" s="1"/>
  <c r="G153" i="2" s="1"/>
  <c r="G156" i="2"/>
  <c r="E89" i="2"/>
  <c r="G89" i="2" s="1"/>
  <c r="G90" i="2"/>
  <c r="F126" i="2"/>
  <c r="F103" i="2" s="1"/>
  <c r="G11" i="2"/>
  <c r="E40" i="2"/>
  <c r="G40" i="2" s="1"/>
  <c r="G41" i="2"/>
  <c r="E55" i="2"/>
  <c r="E111" i="2"/>
  <c r="E110" i="2" s="1"/>
  <c r="G112" i="2"/>
  <c r="G111" i="2" s="1"/>
  <c r="G110" i="2" s="1"/>
  <c r="E79" i="2"/>
  <c r="G80" i="2"/>
  <c r="E126" i="2"/>
  <c r="G127" i="2"/>
  <c r="G126" i="2" s="1"/>
  <c r="E72" i="2"/>
  <c r="E71" i="2" s="1"/>
  <c r="G73" i="2"/>
  <c r="F71" i="2"/>
  <c r="E96" i="2"/>
  <c r="E95" i="2" s="1"/>
  <c r="G95" i="2" s="1"/>
  <c r="G97" i="2"/>
  <c r="G96" i="2" s="1"/>
  <c r="G91" i="2"/>
  <c r="E66" i="2"/>
  <c r="E61" i="2" s="1"/>
  <c r="E67" i="2"/>
  <c r="G67" i="2" s="1"/>
  <c r="G22" i="1"/>
  <c r="E10" i="3"/>
  <c r="E9" i="3" s="1"/>
  <c r="F14" i="1"/>
  <c r="F22" i="1" s="1"/>
  <c r="H22" i="1"/>
  <c r="F10" i="2"/>
  <c r="F9" i="2" s="1"/>
  <c r="F45" i="2"/>
  <c r="F44" i="2" s="1"/>
  <c r="E11" i="2"/>
  <c r="E137" i="2"/>
  <c r="E134" i="2" s="1"/>
  <c r="E47" i="2"/>
  <c r="G45" i="7" l="1"/>
  <c r="G44" i="7" s="1"/>
  <c r="F44" i="7"/>
  <c r="G103" i="2"/>
  <c r="G10" i="2"/>
  <c r="G9" i="2" s="1"/>
  <c r="G8" i="2" s="1"/>
  <c r="G66" i="7"/>
  <c r="G59" i="7" s="1"/>
  <c r="F59" i="7"/>
  <c r="G73" i="7"/>
  <c r="E103" i="2"/>
  <c r="G71" i="2"/>
  <c r="F70" i="2"/>
  <c r="G72" i="2"/>
  <c r="E46" i="2"/>
  <c r="G47" i="2"/>
  <c r="E78" i="2"/>
  <c r="G78" i="2" s="1"/>
  <c r="G79" i="2"/>
  <c r="F28" i="1"/>
  <c r="F34" i="1" s="1"/>
  <c r="E10" i="2"/>
  <c r="E9" i="2" s="1"/>
  <c r="E8" i="2" s="1"/>
  <c r="G72" i="7" l="1"/>
  <c r="G71" i="7"/>
  <c r="G69" i="7" s="1"/>
  <c r="F6" i="2"/>
  <c r="E45" i="2"/>
  <c r="E44" i="2" s="1"/>
  <c r="G44" i="2" s="1"/>
  <c r="G46" i="2"/>
  <c r="G70" i="2"/>
  <c r="E70" i="2"/>
  <c r="B6" i="5"/>
  <c r="G7" i="2" l="1"/>
  <c r="G6" i="2" s="1"/>
  <c r="G5" i="2" s="1"/>
  <c r="E43" i="2"/>
  <c r="E7" i="2" s="1"/>
  <c r="E6" i="2" s="1"/>
  <c r="E5" i="2" s="1"/>
  <c r="G33" i="7"/>
  <c r="G32" i="7" s="1"/>
  <c r="E11" i="7"/>
  <c r="B6" i="8"/>
  <c r="B5" i="8" s="1"/>
  <c r="G63" i="3"/>
  <c r="G62" i="3" s="1"/>
  <c r="E62" i="3"/>
  <c r="E32" i="3"/>
  <c r="E31" i="3" s="1"/>
  <c r="F32" i="3"/>
  <c r="F31" i="3" s="1"/>
  <c r="G32" i="3"/>
  <c r="G31" i="3" s="1"/>
  <c r="E33" i="7"/>
  <c r="E32" i="7" s="1"/>
  <c r="E39" i="3"/>
  <c r="F33" i="7"/>
  <c r="F32" i="7" s="1"/>
  <c r="B12" i="5"/>
  <c r="F11" i="7" l="1"/>
  <c r="F10" i="7" s="1"/>
  <c r="F51" i="3"/>
  <c r="E51" i="3"/>
  <c r="E53" i="3"/>
  <c r="C12" i="5"/>
  <c r="D12" i="5"/>
  <c r="C6" i="8"/>
  <c r="C5" i="8" s="1"/>
  <c r="D6" i="8"/>
  <c r="D5" i="8" s="1"/>
  <c r="F8" i="6"/>
  <c r="F7" i="6" s="1"/>
  <c r="G8" i="6"/>
  <c r="G7" i="6" s="1"/>
  <c r="E8" i="6"/>
  <c r="E7" i="6" s="1"/>
  <c r="F42" i="7"/>
  <c r="F41" i="7" s="1"/>
  <c r="G42" i="7"/>
  <c r="E42" i="7"/>
  <c r="E41" i="7" s="1"/>
  <c r="G41" i="7" s="1"/>
  <c r="F29" i="7"/>
  <c r="F28" i="7" s="1"/>
  <c r="G29" i="7"/>
  <c r="G28" i="7" s="1"/>
  <c r="E29" i="7"/>
  <c r="E28" i="7" s="1"/>
  <c r="F20" i="7"/>
  <c r="G20" i="7"/>
  <c r="E20" i="7"/>
  <c r="D8" i="5"/>
  <c r="D10" i="5"/>
  <c r="D6" i="5"/>
  <c r="C8" i="5"/>
  <c r="C10" i="5"/>
  <c r="B10" i="5"/>
  <c r="B8" i="5"/>
  <c r="G36" i="7"/>
  <c r="G35" i="7" s="1"/>
  <c r="G39" i="7"/>
  <c r="G38" i="7" s="1"/>
  <c r="G22" i="7"/>
  <c r="G11" i="7"/>
  <c r="G10" i="7" s="1"/>
  <c r="F36" i="7"/>
  <c r="F35" i="7" s="1"/>
  <c r="F39" i="7"/>
  <c r="F38" i="7" s="1"/>
  <c r="F22" i="7"/>
  <c r="E36" i="7"/>
  <c r="E35" i="7" s="1"/>
  <c r="E39" i="7"/>
  <c r="E38" i="7" s="1"/>
  <c r="E22" i="7"/>
  <c r="E15" i="7"/>
  <c r="E10" i="7" s="1"/>
  <c r="G31" i="7" l="1"/>
  <c r="C5" i="5"/>
  <c r="E38" i="3"/>
  <c r="B5" i="5"/>
  <c r="E31" i="7"/>
  <c r="E24" i="7"/>
  <c r="E9" i="7"/>
  <c r="E8" i="7" s="1"/>
  <c r="F24" i="7"/>
  <c r="E19" i="7"/>
  <c r="E18" i="7" s="1"/>
  <c r="F53" i="3"/>
  <c r="F31" i="7"/>
  <c r="G53" i="3"/>
  <c r="G9" i="7"/>
  <c r="G8" i="7" s="1"/>
  <c r="G19" i="7"/>
  <c r="G18" i="7" s="1"/>
  <c r="F19" i="7"/>
  <c r="F18" i="7" s="1"/>
  <c r="F17" i="7" s="1"/>
  <c r="E17" i="7" l="1"/>
  <c r="E7" i="7" s="1"/>
  <c r="E6" i="7" s="1"/>
  <c r="E5" i="7" s="1"/>
  <c r="F9" i="7"/>
  <c r="F8" i="7" s="1"/>
  <c r="G7" i="7"/>
  <c r="G6" i="7" s="1"/>
  <c r="G5" i="7" s="1"/>
  <c r="F7" i="7" l="1"/>
  <c r="F6" i="7" s="1"/>
  <c r="F5" i="7" s="1"/>
  <c r="G57" i="2"/>
  <c r="G56" i="2" s="1"/>
  <c r="G55" i="2" s="1"/>
  <c r="G45" i="2" s="1"/>
</calcChain>
</file>

<file path=xl/sharedStrings.xml><?xml version="1.0" encoding="utf-8"?>
<sst xmlns="http://schemas.openxmlformats.org/spreadsheetml/2006/main" count="617" uniqueCount="198">
  <si>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</si>
  <si>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</si>
  <si>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</si>
  <si>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</si>
  <si>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</si>
  <si>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</si>
  <si>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</si>
  <si>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</si>
  <si>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</si>
  <si>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</si>
  <si>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</si>
  <si>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</si>
  <si>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</si>
  <si>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</si>
  <si>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</si>
  <si>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</si>
  <si>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B. RAČUN FINANCIRANJA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</si>
  <si>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</si>
  <si>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</si>
  <si>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</si>
  <si>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</si>
  <si>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</si>
  <si>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</si>
  <si>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</si>
  <si>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</si>
  <si>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</si>
  <si>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</si>
  <si>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</si>
  <si>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</si>
  <si>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</si>
  <si>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A.3. RASHODI PREMA IZVORIMA FINANCIRANJA</t>
  </si>
  <si>
    <t>A. 4. RASHODI PREMA FUNKCIJSKOJ KLASIFIKACIJI</t>
  </si>
  <si>
    <t>1 Opći prihodi i primici</t>
  </si>
  <si>
    <t>11 Opći prihodi i primici</t>
  </si>
  <si>
    <t>A1. PRIHODI POSLOVANJA I PRIHODI OD PRODAJE NEFINANCIJSKE IMOVINE</t>
  </si>
  <si>
    <t>RAZDJEL 3</t>
  </si>
  <si>
    <t>UPRAVNI ODJEL ZA DRUŠTVENE DJELATNOSTI</t>
  </si>
  <si>
    <t>GLAVA 4</t>
  </si>
  <si>
    <t>MUZEJ GRADA ŠIBENIKA</t>
  </si>
  <si>
    <t>PROGRAM 152001</t>
  </si>
  <si>
    <t>GLAVNI PROGRAM 15200</t>
  </si>
  <si>
    <t>MUZEJSKA DJELATNOST</t>
  </si>
  <si>
    <t>Aktivnost A15200101</t>
  </si>
  <si>
    <t>Izvor financiranja 11</t>
  </si>
  <si>
    <t>Redovna djelatnost Muzeja</t>
  </si>
  <si>
    <t>Razred 3</t>
  </si>
  <si>
    <t>Skupina 31</t>
  </si>
  <si>
    <t>Skupina 32</t>
  </si>
  <si>
    <t>Skupina 34</t>
  </si>
  <si>
    <t>Financijski rashodi</t>
  </si>
  <si>
    <t>Skupina 42</t>
  </si>
  <si>
    <t>Razred 4</t>
  </si>
  <si>
    <t>Rashodi za nabavu proizvedene dugotrajne imovine</t>
  </si>
  <si>
    <t>PROGRAM 152002</t>
  </si>
  <si>
    <t>ZAŠTITA KULTURNO POVIJESNE BAŠTINE</t>
  </si>
  <si>
    <t>Aktivnost A15200201</t>
  </si>
  <si>
    <t>Zaštita kulturno povijesne baštine</t>
  </si>
  <si>
    <t>Pomoći iz državnog proračuna</t>
  </si>
  <si>
    <t>Kapitalni projekt 15200202</t>
  </si>
  <si>
    <t>Stalni postav Muzeja</t>
  </si>
  <si>
    <t>Skupina 45</t>
  </si>
  <si>
    <t>Rashodi za dodatna ulaganja na nefinancijskoj imovini</t>
  </si>
  <si>
    <t>Aktivnost 15200215</t>
  </si>
  <si>
    <t>Muzejsko-galerijska djelatnost</t>
  </si>
  <si>
    <t>Aktivnost 15200216</t>
  </si>
  <si>
    <t>Arheološki lokaliteti</t>
  </si>
  <si>
    <t>Pomoći iz županijskog proračuna</t>
  </si>
  <si>
    <t>Aktivnost 15200217</t>
  </si>
  <si>
    <t>Muzejsko izdavaštvo</t>
  </si>
  <si>
    <t>Prihodi od prodaje proizvoda i robe te pruženih usluga i prihodi od donacija</t>
  </si>
  <si>
    <t>Prihodi od upravnih i administrativnih pristojbi, pristojbi po posebnim propisima i naknada</t>
  </si>
  <si>
    <t>Pomoći iz  državnog proračuna</t>
  </si>
  <si>
    <t>08 Rekreacija, kultura i religija</t>
  </si>
  <si>
    <t>082 Službe kulture</t>
  </si>
  <si>
    <t>4 Prihodi za posebne namjene</t>
  </si>
  <si>
    <t>44 Prihodi za posebne namjene</t>
  </si>
  <si>
    <t>15200 MUZEJ GRADA ŠIBENIKA</t>
  </si>
  <si>
    <t xml:space="preserve"> </t>
  </si>
  <si>
    <t>Vlastiti prihodi - višak</t>
  </si>
  <si>
    <t>VIŠAK KORIŠTEN ZA POKRIĆE RASHODA</t>
  </si>
  <si>
    <t>Prihodi za posebne namjene - višak</t>
  </si>
  <si>
    <t>MANJAK POKRIVEN TEKUĆIM PRIHODIMA</t>
  </si>
  <si>
    <t>Opći prihodi i primici - manjak</t>
  </si>
  <si>
    <t>Višak prihoda poslovanja</t>
  </si>
  <si>
    <t>Vlastiti izvori</t>
  </si>
  <si>
    <t>Odjeljak 3111</t>
  </si>
  <si>
    <t>Plaće za redovan rad</t>
  </si>
  <si>
    <t>Odjeljak 3113</t>
  </si>
  <si>
    <t>Plaće za prekovremeni rad</t>
  </si>
  <si>
    <t>Odjeljak 3121</t>
  </si>
  <si>
    <t>Ostali rashodi za zaposlene</t>
  </si>
  <si>
    <t>Odjeljak 3132</t>
  </si>
  <si>
    <t>Doprinosi za obvezno zdravstveno osiguranje</t>
  </si>
  <si>
    <t>Odjeljak 3211</t>
  </si>
  <si>
    <t>Službena putovanja</t>
  </si>
  <si>
    <t>Odjeljak 3212</t>
  </si>
  <si>
    <t>Naknade za prijevoz, za rad na terenu i odvojeni život</t>
  </si>
  <si>
    <t>Odjeljak 3213</t>
  </si>
  <si>
    <t>Stručno usavršavanje zaposlenika</t>
  </si>
  <si>
    <t>Odjeljak 3221</t>
  </si>
  <si>
    <t>Uredski materijal i ostali materijalni rashodi</t>
  </si>
  <si>
    <t>Odjeljak 3223</t>
  </si>
  <si>
    <t>Energija</t>
  </si>
  <si>
    <t>Odjeljak 3224</t>
  </si>
  <si>
    <t>Materijal i dijelovi za tekuće i investicijsko održavanje</t>
  </si>
  <si>
    <t>Odjeljak 3225</t>
  </si>
  <si>
    <t>Sitni inventar i auto gume</t>
  </si>
  <si>
    <t>Odjeljak 3231</t>
  </si>
  <si>
    <t>Usluge telefona, pošte i prijevoza</t>
  </si>
  <si>
    <t>Odjeljak 3232</t>
  </si>
  <si>
    <t>Usluge tekućeg i investicijskog održavanja</t>
  </si>
  <si>
    <t>Odjeljak 3233</t>
  </si>
  <si>
    <t>Usluge promidžbe i informiranja</t>
  </si>
  <si>
    <t>Odjeljak 3234</t>
  </si>
  <si>
    <t>Komunalne usluge</t>
  </si>
  <si>
    <t>Odjeljak 3235</t>
  </si>
  <si>
    <t>Zakupnine i najamnine</t>
  </si>
  <si>
    <t>Odjeljak 3236</t>
  </si>
  <si>
    <t>Zdravstvene i veterinarske usluge</t>
  </si>
  <si>
    <t>Odjeljak 3237</t>
  </si>
  <si>
    <t>Intelektualne i osobne usluge</t>
  </si>
  <si>
    <t>Odjeljak 3238</t>
  </si>
  <si>
    <t>Računalne usluge</t>
  </si>
  <si>
    <t>Odjeljak 3239</t>
  </si>
  <si>
    <t>Ostale usluge</t>
  </si>
  <si>
    <t>Odjeljak 3292</t>
  </si>
  <si>
    <t>Premije osiguranja</t>
  </si>
  <si>
    <t>Odjeljak 3293</t>
  </si>
  <si>
    <t>Reprezentacija</t>
  </si>
  <si>
    <t>Odjeljak 3295</t>
  </si>
  <si>
    <t>Pristojbe i naknade</t>
  </si>
  <si>
    <t>Odjeljak 3433</t>
  </si>
  <si>
    <t>Zatezne kamate</t>
  </si>
  <si>
    <t>Odjeljak 4221</t>
  </si>
  <si>
    <t>Uredska oprema i namještaj</t>
  </si>
  <si>
    <t>Odjeljak 3241</t>
  </si>
  <si>
    <t>Naknade troškova osobama izvan radnog odnosa</t>
  </si>
  <si>
    <t>Odjeljak 4243</t>
  </si>
  <si>
    <t>Muzejski izlošci i predmeti prirodnih rijetkosti</t>
  </si>
  <si>
    <t>Odjeljak 4521</t>
  </si>
  <si>
    <t>Dodatna ulaganja na postrojenjima i opremi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</si>
  <si>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</si>
  <si>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</si>
  <si>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</si>
  <si>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</si>
  <si>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</si>
  <si>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</si>
  <si>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</si>
  <si>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</si>
  <si>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</si>
  <si>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</si>
  <si>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</si>
  <si>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</si>
  <si>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</si>
  <si>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</si>
  <si>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</si>
  <si>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</si>
  <si>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Plan za 2024.</t>
  </si>
  <si>
    <t xml:space="preserve">RAZLIKA - VIŠAK </t>
  </si>
  <si>
    <t>VIŠAK + NETO FINANCIRANJE</t>
  </si>
  <si>
    <t>PRIJENOS MANJKA IZ PRETHODNE GODINE</t>
  </si>
  <si>
    <t>Tekuće pomoći iz državnog proračuna proračunskim korisnicima proračuna JLP(R)S</t>
  </si>
  <si>
    <t>Kapitalne pomoći iz državnog proračuna proračunskim korisnicima proračuna JLP(R)S</t>
  </si>
  <si>
    <t>Tekuće pomoći proračunskim korisnicima iz proračuna JLP(R)S koji im nije nadležan</t>
  </si>
  <si>
    <t>Sufinanciranje cijene usluge, participacije i slično</t>
  </si>
  <si>
    <t>Prihodi od prodanih proizvoda</t>
  </si>
  <si>
    <t>Prihodi od pruženih usluga</t>
  </si>
  <si>
    <t>Prihodi iz nadležnog proračuna za financiranje rashoda poslovanja</t>
  </si>
  <si>
    <t>Prihodi iz nadležnog proračuna i od HZZO-a temeljem ugovornih obveza</t>
  </si>
  <si>
    <t>Prihodi iz nadležnog proračuna za financiranje rashoda za nabavu nefinancijske imovine</t>
  </si>
  <si>
    <t>Izvor financiranja 51</t>
  </si>
  <si>
    <t>Izvor financiranja 52</t>
  </si>
  <si>
    <t>Izvor financiranja 53</t>
  </si>
  <si>
    <t>Izvor financiranja 44</t>
  </si>
  <si>
    <t>Izvor financiranja 31</t>
  </si>
  <si>
    <t>51 Pomoći iz državnog proračuna</t>
  </si>
  <si>
    <t>52 Pomoći iz županijskog proračuna</t>
  </si>
  <si>
    <t>53 Ostale pomoći</t>
  </si>
  <si>
    <t>31 Vlastiti prihodi</t>
  </si>
  <si>
    <t>3 Vlastiti prihodi</t>
  </si>
  <si>
    <t xml:space="preserve">5 Pomoći </t>
  </si>
  <si>
    <t>I. IZMJENE I DOPUNE FINANCIJSKOG PLANA MUZEJA GRADA ŠIBENIKA 
ZA 2024. GODINU</t>
  </si>
  <si>
    <t>Povećanje/smanjenje</t>
  </si>
  <si>
    <t>Novi plan 2024.</t>
  </si>
  <si>
    <t>I. IZMJENE I DOPUNE FINANCIJSKOG PLANA MUZEJA GRADA ŠIBENIKA 
ZA 2024.</t>
  </si>
  <si>
    <t>Povečanje/smanjenje</t>
  </si>
  <si>
    <t>I. IZMJENE I DOPUNE FINANCIJSKOG PLANA MUZEJA GRADA ŠIBENIKA
ZA 2024. GODINU</t>
  </si>
  <si>
    <t>Odjeljak 3299</t>
  </si>
  <si>
    <t>Ostali nespomenuti rashodi poslovanja</t>
  </si>
  <si>
    <t>Odjeljak 4223</t>
  </si>
  <si>
    <t>Oprema za održavanje i zaštitu</t>
  </si>
  <si>
    <t>Odjeljak 4225</t>
  </si>
  <si>
    <t>Instrumenti, uređaji i strojevi</t>
  </si>
  <si>
    <t>Energetska obnova Muzeja grada Šibenika</t>
  </si>
  <si>
    <t>Kapitalni projekt 152002</t>
  </si>
  <si>
    <t>Odjeljak 4511</t>
  </si>
  <si>
    <t>Dodatna ulaganja na građevinskim objektima</t>
  </si>
  <si>
    <t>Manjak 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</si>
</sst>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5" fillId="0" borderId="0" xfId="0" applyFont="1"/>
    <xf numFmtId="0" fontId="14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15" fillId="0" borderId="3" xfId="0" applyFont="1" applyBorder="1" applyAlignment="1">
      <alignment wrapText="1"/>
    </xf>
    <xf numFmtId="0" fontId="0" fillId="0" borderId="3" xfId="0" applyBorder="1" applyAlignment="1">
      <alignment horizontal="left" wrapText="1"/>
    </xf>
    <xf numFmtId="3" fontId="15" fillId="0" borderId="3" xfId="0" applyNumberFormat="1" applyFont="1" applyBorder="1" applyAlignment="1">
      <alignment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wrapText="1"/>
    </xf>
    <xf numFmtId="3" fontId="0" fillId="0" borderId="3" xfId="0" applyNumberForma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0" fontId="8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0" fontId="8" fillId="0" borderId="3" xfId="0" quotePrefix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vertical="center" wrapText="1"/>
    </xf>
    <xf numFmtId="164" fontId="0" fillId="0" borderId="0" xfId="0" applyNumberFormat="1"/>
    <xf numFmtId="3" fontId="3" fillId="2" borderId="3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0" applyNumberFormat="1" applyFont="1"/>
    <xf numFmtId="0" fontId="20" fillId="0" borderId="0" xfId="0" applyFont="1" applyAlignment="1">
      <alignment horizontal="center"/>
    </xf>
    <xf numFmtId="3" fontId="15" fillId="0" borderId="3" xfId="0" applyNumberFormat="1" applyFont="1" applyBorder="1"/>
    <xf numFmtId="164" fontId="15" fillId="0" borderId="0" xfId="0" applyNumberFormat="1" applyFont="1"/>
    <xf numFmtId="0" fontId="15" fillId="0" borderId="0" xfId="0" applyFont="1" applyAlignment="1">
      <alignment horizontal="center"/>
    </xf>
    <xf numFmtId="3" fontId="8" fillId="0" borderId="3" xfId="0" applyNumberFormat="1" applyFont="1" applyBorder="1"/>
    <xf numFmtId="3" fontId="15" fillId="0" borderId="3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left" vertical="center" wrapText="1"/>
    </xf>
    <xf numFmtId="0" fontId="8" fillId="0" borderId="2" xfId="0" applyFont="1" applyBorder="1"/>
    <xf numFmtId="3" fontId="15" fillId="0" borderId="0" xfId="0" applyNumberFormat="1" applyFont="1" applyBorder="1"/>
    <xf numFmtId="3" fontId="3" fillId="2" borderId="0" xfId="0" applyNumberFormat="1" applyFont="1" applyFill="1" applyBorder="1" applyAlignment="1">
      <alignment horizontal="right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3" fontId="0" fillId="0" borderId="0" xfId="0" applyNumberFormat="1"/>
    <xf numFmtId="0" fontId="22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3" fontId="8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right" wrapText="1"/>
    </xf>
    <xf numFmtId="3" fontId="8" fillId="0" borderId="3" xfId="0" applyNumberFormat="1" applyFont="1" applyBorder="1" applyAlignment="1">
      <alignment horizontal="right"/>
    </xf>
    <xf numFmtId="3" fontId="8" fillId="2" borderId="3" xfId="0" applyNumberFormat="1" applyFont="1" applyFill="1" applyBorder="1" applyAlignment="1">
      <alignment horizontal="right" vertical="top"/>
    </xf>
    <xf numFmtId="0" fontId="10" fillId="0" borderId="2" xfId="0" applyFont="1" applyBorder="1"/>
    <xf numFmtId="0" fontId="8" fillId="0" borderId="2" xfId="0" applyFont="1" applyBorder="1" applyAlignment="1">
      <alignment wrapText="1"/>
    </xf>
    <xf numFmtId="3" fontId="8" fillId="0" borderId="3" xfId="0" applyNumberFormat="1" applyFont="1" applyBorder="1" applyAlignment="1">
      <alignment horizontal="right" wrapText="1"/>
    </xf>
    <xf numFmtId="0" fontId="8" fillId="2" borderId="4" xfId="0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/>
    </xf>
    <xf numFmtId="0" fontId="10" fillId="0" borderId="3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2" xfId="0" applyFont="1" applyFill="1" applyBorder="1" applyAlignment="1">
      <alignment horizontal="left" vertical="center" wrapText="1" indent="5"/>
    </xf>
    <xf numFmtId="0" fontId="3" fillId="2" borderId="4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6"/>
    </xf>
    <xf numFmtId="0" fontId="3" fillId="2" borderId="2" xfId="0" applyFont="1" applyFill="1" applyBorder="1" applyAlignment="1">
      <alignment horizontal="left" vertical="center" wrapText="1" indent="6"/>
    </xf>
    <xf numFmtId="0" fontId="3" fillId="2" borderId="4" xfId="0" applyFont="1" applyFill="1" applyBorder="1" applyAlignment="1">
      <alignment horizontal="left" vertical="center" wrapText="1" indent="6"/>
    </xf>
    <xf numFmtId="0" fontId="3" fillId="2" borderId="1" xfId="0" applyFont="1" applyFill="1" applyBorder="1" applyAlignment="1">
      <alignment horizontal="left" vertical="center" wrapText="1" indent="7"/>
    </xf>
    <xf numFmtId="0" fontId="3" fillId="2" borderId="2" xfId="0" applyFont="1" applyFill="1" applyBorder="1" applyAlignment="1">
      <alignment horizontal="left" vertical="center" wrapText="1" indent="7"/>
    </xf>
    <xf numFmtId="0" fontId="3" fillId="2" borderId="4" xfId="0" applyFont="1" applyFill="1" applyBorder="1" applyAlignment="1">
      <alignment horizontal="left" vertical="center" wrapText="1" indent="7"/>
    </xf>
    <xf numFmtId="0" fontId="6" fillId="2" borderId="1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wrapText="1" indent="3"/>
    </xf>
    <xf numFmtId="0" fontId="6" fillId="2" borderId="4" xfId="0" applyFont="1" applyFill="1" applyBorder="1" applyAlignment="1">
      <alignment horizontal="left" vertical="center" wrapText="1" indent="3"/>
    </xf>
    <xf numFmtId="0" fontId="6" fillId="2" borderId="1" xfId="0" applyFont="1" applyFill="1" applyBorder="1" applyAlignment="1">
      <alignment horizontal="left" vertical="center" wrapText="1" indent="4"/>
    </xf>
    <xf numFmtId="0" fontId="6" fillId="2" borderId="2" xfId="0" applyFont="1" applyFill="1" applyBorder="1" applyAlignment="1">
      <alignment horizontal="left" vertical="center" wrapText="1" indent="4"/>
    </xf>
    <xf numFmtId="0" fontId="6" fillId="2" borderId="4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2"/>
    </xf>
    <xf numFmtId="0" fontId="6" fillId="2" borderId="2" xfId="0" applyFont="1" applyFill="1" applyBorder="1" applyAlignment="1">
      <alignment horizontal="left" vertical="center" wrapText="1" indent="2"/>
    </xf>
    <xf numFmtId="0" fontId="6" fillId="2" borderId="4" xfId="0" applyFont="1" applyFill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7"/>
    </xf>
    <xf numFmtId="0" fontId="15" fillId="0" borderId="2" xfId="0" applyFont="1" applyBorder="1" applyAlignment="1">
      <alignment horizontal="left" vertical="center" wrapText="1" indent="7"/>
    </xf>
    <xf numFmtId="0" fontId="15" fillId="0" borderId="4" xfId="0" applyFont="1" applyBorder="1" applyAlignment="1">
      <alignment horizontal="left" vertical="center" wrapText="1" indent="7"/>
    </xf>
    <xf numFmtId="0" fontId="15" fillId="0" borderId="2" xfId="0" applyFont="1" applyBorder="1" applyAlignment="1">
      <alignment horizontal="left" vertical="center" wrapText="1" indent="6"/>
    </xf>
    <xf numFmtId="0" fontId="15" fillId="0" borderId="4" xfId="0" applyFont="1" applyBorder="1" applyAlignment="1">
      <alignment horizontal="left" vertical="center" wrapText="1" indent="6"/>
    </xf>
    <xf numFmtId="0" fontId="14" fillId="0" borderId="3" xfId="0" applyFont="1" applyBorder="1" applyAlignment="1">
      <alignment horizontal="left" vertical="center" wrapText="1" indent="4"/>
    </xf>
    <xf numFmtId="0" fontId="15" fillId="0" borderId="3" xfId="0" applyFont="1" applyBorder="1" applyAlignment="1">
      <alignment horizontal="left" vertical="center" wrapText="1" indent="5"/>
    </xf>
    <xf numFmtId="0" fontId="15" fillId="0" borderId="1" xfId="0" applyFont="1" applyBorder="1" applyAlignment="1">
      <alignment horizontal="left" vertical="center" wrapText="1" indent="5"/>
    </xf>
    <xf numFmtId="0" fontId="15" fillId="0" borderId="2" xfId="0" applyFont="1" applyBorder="1" applyAlignment="1">
      <alignment horizontal="left" vertical="center" wrapText="1" indent="5"/>
    </xf>
    <xf numFmtId="0" fontId="15" fillId="0" borderId="4" xfId="0" applyFont="1" applyBorder="1" applyAlignment="1">
      <alignment horizontal="left" vertical="center" wrapText="1" indent="5"/>
    </xf>
    <xf numFmtId="0" fontId="8" fillId="2" borderId="1" xfId="0" applyFont="1" applyFill="1" applyBorder="1" applyAlignment="1">
      <alignment horizontal="left" vertical="center" wrapText="1" indent="5"/>
    </xf>
    <xf numFmtId="0" fontId="8" fillId="2" borderId="2" xfId="0" applyFont="1" applyFill="1" applyBorder="1" applyAlignment="1">
      <alignment horizontal="left" vertical="center" wrapText="1" indent="5"/>
    </xf>
    <xf numFmtId="0" fontId="8" fillId="2" borderId="4" xfId="0" applyFont="1" applyFill="1" applyBorder="1" applyAlignment="1">
      <alignment horizontal="left" vertical="center" wrapText="1" indent="5"/>
    </xf>
    <xf numFmtId="0" fontId="8" fillId="2" borderId="1" xfId="0" applyFont="1" applyFill="1" applyBorder="1" applyAlignment="1">
      <alignment horizontal="left" vertical="center" wrapText="1" indent="7"/>
    </xf>
    <xf numFmtId="0" fontId="8" fillId="2" borderId="2" xfId="0" applyFont="1" applyFill="1" applyBorder="1" applyAlignment="1">
      <alignment horizontal="left" vertical="center" wrapText="1" indent="7"/>
    </xf>
    <xf numFmtId="0" fontId="8" fillId="2" borderId="4" xfId="0" applyFont="1" applyFill="1" applyBorder="1" applyAlignment="1">
      <alignment horizontal="left" vertical="center" wrapText="1" indent="7"/>
    </xf>
    <xf numFmtId="0" fontId="8" fillId="2" borderId="1" xfId="0" applyFont="1" applyFill="1" applyBorder="1" applyAlignment="1">
      <alignment horizontal="left" vertical="center" wrapText="1" indent="6"/>
    </xf>
    <xf numFmtId="0" fontId="8" fillId="2" borderId="2" xfId="0" applyFont="1" applyFill="1" applyBorder="1" applyAlignment="1">
      <alignment horizontal="left" vertical="center" wrapText="1" indent="6"/>
    </xf>
    <xf numFmtId="0" fontId="8" fillId="2" borderId="4" xfId="0" applyFont="1" applyFill="1" applyBorder="1" applyAlignment="1">
      <alignment horizontal="left" vertical="center" wrapText="1" indent="6"/>
    </xf>
    <xf numFmtId="0" fontId="8" fillId="0" borderId="1" xfId="0" applyFont="1" applyBorder="1" applyAlignment="1">
      <alignment horizontal="left" vertical="center" wrapText="1" indent="7"/>
    </xf>
    <xf numFmtId="0" fontId="8" fillId="0" borderId="2" xfId="0" applyFont="1" applyBorder="1" applyAlignment="1">
      <alignment horizontal="left" vertical="center" wrapText="1" indent="7"/>
    </xf>
    <xf numFmtId="0" fontId="8" fillId="0" borderId="4" xfId="0" applyFont="1" applyBorder="1" applyAlignment="1">
      <alignment horizontal="left" vertical="center" wrapText="1" indent="7"/>
    </xf>
    <xf numFmtId="0" fontId="14" fillId="0" borderId="1" xfId="0" applyFont="1" applyBorder="1" applyAlignment="1">
      <alignment horizontal="left" vertical="center" wrapText="1" indent="4"/>
    </xf>
    <xf numFmtId="0" fontId="14" fillId="0" borderId="2" xfId="0" applyFont="1" applyBorder="1" applyAlignment="1">
      <alignment horizontal="left" vertical="center" wrapText="1" indent="4"/>
    </xf>
    <xf numFmtId="0" fontId="10" fillId="0" borderId="1" xfId="0" applyFont="1" applyBorder="1" applyAlignment="1">
      <alignment horizontal="left" vertical="center" wrapText="1" indent="4"/>
    </xf>
    <xf numFmtId="0" fontId="10" fillId="0" borderId="2" xfId="0" applyFont="1" applyBorder="1" applyAlignment="1">
      <alignment horizontal="left" vertical="center" wrapText="1" indent="4"/>
    </xf>
    <xf numFmtId="0" fontId="15" fillId="0" borderId="1" xfId="0" applyFont="1" applyBorder="1" applyAlignment="1">
      <alignment horizontal="left" vertical="center" wrapText="1" indent="7"/>
    </xf>
    <xf numFmtId="0" fontId="3" fillId="2" borderId="1" xfId="0" applyFont="1" applyFill="1" applyBorder="1" applyAlignment="1">
      <alignment horizontal="left" vertical="center" wrapText="1" indent="8"/>
    </xf>
    <xf numFmtId="0" fontId="15" fillId="0" borderId="2" xfId="0" applyFont="1" applyBorder="1" applyAlignment="1">
      <alignment horizontal="left" vertical="center" wrapText="1" indent="8"/>
    </xf>
    <xf numFmtId="0" fontId="15" fillId="0" borderId="4" xfId="0" applyFont="1" applyBorder="1" applyAlignment="1">
      <alignment horizontal="left" vertical="center" wrapText="1" indent="8"/>
    </xf>
    <xf numFmtId="0" fontId="15" fillId="0" borderId="0" xfId="0" applyFont="1" applyBorder="1" applyAlignment="1">
      <alignment horizontal="left" vertical="center" wrapText="1" indent="7"/>
    </xf>
    <xf numFmtId="0" fontId="3" fillId="2" borderId="0" xfId="0" applyFont="1" applyFill="1" applyBorder="1" applyAlignment="1">
      <alignment horizontal="left" vertical="center" wrapText="1" indent="8"/>
    </xf>
    <xf numFmtId="0" fontId="15" fillId="0" borderId="0" xfId="0" applyFont="1" applyBorder="1" applyAlignment="1">
      <alignment horizontal="left" vertical="center" wrapText="1" indent="8"/>
    </xf>
    <xf numFmtId="0" fontId="3" fillId="2" borderId="0" xfId="0" applyFont="1" applyFill="1" applyBorder="1" applyAlignment="1">
      <alignment horizontal="left" vertical="center" wrapText="1" indent="6"/>
    </xf>
    <xf numFmtId="0" fontId="8" fillId="2" borderId="1" xfId="0" applyFont="1" applyFill="1" applyBorder="1" applyAlignment="1">
      <alignment horizontal="left" vertical="center" wrapText="1" indent="8"/>
    </xf>
    <xf numFmtId="0" fontId="8" fillId="0" borderId="2" xfId="0" applyFont="1" applyBorder="1" applyAlignment="1">
      <alignment horizontal="left" vertical="center" wrapText="1" indent="8"/>
    </xf>
    <xf numFmtId="0" fontId="8" fillId="0" borderId="4" xfId="0" applyFont="1" applyBorder="1" applyAlignment="1">
      <alignment horizontal="left" vertical="center" wrapText="1" indent="8"/>
    </xf>
    <xf numFmtId="0" fontId="3" fillId="2" borderId="1" xfId="0" applyFont="1" applyFill="1" applyBorder="1" applyAlignment="1">
      <alignment horizontal="left" vertical="top" indent="8"/>
    </xf>
    <xf numFmtId="0" fontId="15" fillId="0" borderId="2" xfId="0" applyFont="1" applyBorder="1" applyAlignment="1">
      <alignment horizontal="left" vertical="top" indent="8"/>
    </xf>
    <xf numFmtId="0" fontId="15" fillId="0" borderId="4" xfId="0" applyFont="1" applyBorder="1" applyAlignment="1">
      <alignment horizontal="left" vertical="top" indent="8"/>
    </xf>
    <xf numFmtId="0" fontId="3" fillId="2" borderId="1" xfId="0" applyFont="1" applyFill="1" applyBorder="1" applyAlignment="1">
      <alignment horizontal="left" vertical="top" wrapText="1" indent="8"/>
    </xf>
    <xf numFmtId="0" fontId="15" fillId="0" borderId="2" xfId="0" applyFont="1" applyBorder="1" applyAlignment="1">
      <alignment horizontal="left" vertical="top" wrapText="1" indent="8"/>
    </xf>
    <xf numFmtId="0" fontId="15" fillId="0" borderId="4" xfId="0" applyFont="1" applyBorder="1" applyAlignment="1">
      <alignment horizontal="left" vertical="top" wrapText="1" indent="8"/>
    </xf>
    <xf numFmtId="0" fontId="14" fillId="0" borderId="4" xfId="0" applyFont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8"/>
    </xf>
    <xf numFmtId="0" fontId="3" fillId="2" borderId="4" xfId="0" applyFont="1" applyFill="1" applyBorder="1" applyAlignment="1">
      <alignment horizontal="left" vertical="center" wrapText="1" indent="8"/>
    </xf>
    <xf numFmtId="0" fontId="8" fillId="2" borderId="1" xfId="0" applyFont="1" applyFill="1" applyBorder="1" applyAlignment="1">
      <alignment horizontal="left" vertical="top" indent="8"/>
    </xf>
    <xf numFmtId="0" fontId="8" fillId="2" borderId="2" xfId="0" applyFont="1" applyFill="1" applyBorder="1" applyAlignment="1">
      <alignment horizontal="left" vertical="top" indent="8"/>
    </xf>
    <xf numFmtId="0" fontId="8" fillId="2" borderId="4" xfId="0" applyFont="1" applyFill="1" applyBorder="1" applyAlignment="1">
      <alignment horizontal="left" vertical="top" indent="8"/>
    </xf>
    <xf numFmtId="0" fontId="8" fillId="2" borderId="1" xfId="0" applyFont="1" applyFill="1" applyBorder="1" applyAlignment="1">
      <alignment horizontal="left" vertical="top" wrapText="1" indent="8"/>
    </xf>
    <xf numFmtId="0" fontId="8" fillId="2" borderId="2" xfId="0" applyFont="1" applyFill="1" applyBorder="1" applyAlignment="1">
      <alignment horizontal="left" vertical="top" wrapText="1" indent="8"/>
    </xf>
    <xf numFmtId="0" fontId="8" fillId="2" borderId="4" xfId="0" applyFont="1" applyFill="1" applyBorder="1" applyAlignment="1">
      <alignment horizontal="left" vertical="top" wrapText="1" indent="8"/>
    </xf>
    <xf numFmtId="0" fontId="8" fillId="0" borderId="1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left" vertical="center" wrapText="1" indent="5"/>
    </xf>
    <xf numFmtId="0" fontId="8" fillId="0" borderId="4" xfId="0" applyFont="1" applyBorder="1" applyAlignment="1">
      <alignment horizontal="left" vertical="center" wrapText="1" indent="5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 indent="8"/>
    </xf>
    <xf numFmtId="0" fontId="3" fillId="2" borderId="4" xfId="0" applyFont="1" applyFill="1" applyBorder="1" applyAlignment="1">
      <alignment horizontal="left" vertical="top" wrapText="1" indent="8"/>
    </xf>
    <xf numFmtId="0" fontId="21" fillId="2" borderId="0" xfId="0" applyFont="1" applyFill="1" applyBorder="1" applyAlignment="1">
      <alignment horizontal="left" vertical="center" wrapText="1" indent="5"/>
    </xf>
    <xf numFmtId="0" fontId="21" fillId="2" borderId="0" xfId="0" applyFont="1" applyFill="1" applyBorder="1" applyAlignment="1">
      <alignment horizontal="left" vertical="center" wrapText="1" indent="6"/>
    </xf>
    <xf numFmtId="0" fontId="21" fillId="2" borderId="0" xfId="0" applyFont="1" applyFill="1" applyBorder="1" applyAlignment="1">
      <alignment horizontal="left" vertical="center" wrapText="1" indent="7"/>
    </xf>
    <xf numFmtId="0" fontId="21" fillId="2" borderId="0" xfId="0" applyFont="1" applyFill="1" applyBorder="1" applyAlignment="1">
      <alignment horizontal="left" vertical="top" indent="8"/>
    </xf>
    <xf numFmtId="0" fontId="21" fillId="2" borderId="0" xfId="0" applyFont="1" applyFill="1" applyBorder="1" applyAlignment="1">
      <alignment horizontal="left" vertical="top" wrapText="1" indent="8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selection sqref="A1:H1"/>
    </sheetView>
  </sheetViews>
  <sheetFormatPr defaultRowHeight="15" x14ac:dyDescent="0.25"/>
  <cols>
    <col min="5" max="8" width="25.28515625" customWidth="1"/>
    <col min="259" max="264" width="25.28515625" customWidth="1"/>
    <col min="515" max="520" width="25.28515625" customWidth="1"/>
    <col min="771" max="776" width="25.28515625" customWidth="1"/>
    <col min="1027" max="1032" width="25.28515625" customWidth="1"/>
    <col min="1283" max="1288" width="25.28515625" customWidth="1"/>
    <col min="1539" max="1544" width="25.28515625" customWidth="1"/>
    <col min="1795" max="1800" width="25.28515625" customWidth="1"/>
    <col min="2051" max="2056" width="25.28515625" customWidth="1"/>
    <col min="2307" max="2312" width="25.28515625" customWidth="1"/>
    <col min="2563" max="2568" width="25.28515625" customWidth="1"/>
    <col min="2819" max="2824" width="25.28515625" customWidth="1"/>
    <col min="3075" max="3080" width="25.28515625" customWidth="1"/>
    <col min="3331" max="3336" width="25.28515625" customWidth="1"/>
    <col min="3587" max="3592" width="25.28515625" customWidth="1"/>
    <col min="3843" max="3848" width="25.28515625" customWidth="1"/>
    <col min="4099" max="4104" width="25.28515625" customWidth="1"/>
    <col min="4355" max="4360" width="25.28515625" customWidth="1"/>
    <col min="4611" max="4616" width="25.28515625" customWidth="1"/>
    <col min="4867" max="4872" width="25.28515625" customWidth="1"/>
    <col min="5123" max="5128" width="25.28515625" customWidth="1"/>
    <col min="5379" max="5384" width="25.28515625" customWidth="1"/>
    <col min="5635" max="5640" width="25.28515625" customWidth="1"/>
    <col min="5891" max="5896" width="25.28515625" customWidth="1"/>
    <col min="6147" max="6152" width="25.28515625" customWidth="1"/>
    <col min="6403" max="6408" width="25.28515625" customWidth="1"/>
    <col min="6659" max="6664" width="25.28515625" customWidth="1"/>
    <col min="6915" max="6920" width="25.28515625" customWidth="1"/>
    <col min="7171" max="7176" width="25.28515625" customWidth="1"/>
    <col min="7427" max="7432" width="25.28515625" customWidth="1"/>
    <col min="7683" max="7688" width="25.28515625" customWidth="1"/>
    <col min="7939" max="7944" width="25.28515625" customWidth="1"/>
    <col min="8195" max="8200" width="25.28515625" customWidth="1"/>
    <col min="8451" max="8456" width="25.28515625" customWidth="1"/>
    <col min="8707" max="8712" width="25.28515625" customWidth="1"/>
    <col min="8963" max="8968" width="25.28515625" customWidth="1"/>
    <col min="9219" max="9224" width="25.28515625" customWidth="1"/>
    <col min="9475" max="9480" width="25.28515625" customWidth="1"/>
    <col min="9731" max="9736" width="25.28515625" customWidth="1"/>
    <col min="9987" max="9992" width="25.28515625" customWidth="1"/>
    <col min="10243" max="10248" width="25.28515625" customWidth="1"/>
    <col min="10499" max="10504" width="25.28515625" customWidth="1"/>
    <col min="10755" max="10760" width="25.28515625" customWidth="1"/>
    <col min="11011" max="11016" width="25.28515625" customWidth="1"/>
    <col min="11267" max="11272" width="25.28515625" customWidth="1"/>
    <col min="11523" max="11528" width="25.28515625" customWidth="1"/>
    <col min="11779" max="11784" width="25.28515625" customWidth="1"/>
    <col min="12035" max="12040" width="25.28515625" customWidth="1"/>
    <col min="12291" max="12296" width="25.28515625" customWidth="1"/>
    <col min="12547" max="12552" width="25.28515625" customWidth="1"/>
    <col min="12803" max="12808" width="25.28515625" customWidth="1"/>
    <col min="13059" max="13064" width="25.28515625" customWidth="1"/>
    <col min="13315" max="13320" width="25.28515625" customWidth="1"/>
    <col min="13571" max="13576" width="25.28515625" customWidth="1"/>
    <col min="13827" max="13832" width="25.28515625" customWidth="1"/>
    <col min="14083" max="14088" width="25.28515625" customWidth="1"/>
    <col min="14339" max="14344" width="25.28515625" customWidth="1"/>
    <col min="14595" max="14600" width="25.28515625" customWidth="1"/>
    <col min="14851" max="14856" width="25.28515625" customWidth="1"/>
    <col min="15107" max="15112" width="25.28515625" customWidth="1"/>
    <col min="15363" max="15368" width="25.28515625" customWidth="1"/>
    <col min="15619" max="15624" width="25.28515625" customWidth="1"/>
    <col min="15875" max="15880" width="25.28515625" customWidth="1"/>
    <col min="16131" max="16136" width="25.28515625" customWidth="1"/>
  </cols>
  <sheetData>
    <row r="1" spans="1:8" ht="42" customHeight="1" x14ac:dyDescent="0.25">
      <c r="A1" s="129" t="s">
        <v>181</v>
      </c>
      <c r="B1" s="129"/>
      <c r="C1" s="129"/>
      <c r="D1" s="129"/>
      <c r="E1" s="129"/>
      <c r="F1" s="129"/>
      <c r="G1" s="129"/>
      <c r="H1" s="129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129" t="s">
        <v>19</v>
      </c>
      <c r="B3" s="129"/>
      <c r="C3" s="129"/>
      <c r="D3" s="129"/>
      <c r="E3" s="129"/>
      <c r="F3" s="129"/>
      <c r="G3" s="137"/>
      <c r="H3" s="137"/>
    </row>
    <row r="4" spans="1:8" ht="18" x14ac:dyDescent="0.25">
      <c r="A4" s="1"/>
      <c r="B4" s="1"/>
      <c r="C4" s="1"/>
      <c r="D4" s="1"/>
      <c r="E4" s="1"/>
      <c r="F4" s="1"/>
      <c r="G4" s="2"/>
      <c r="H4" s="2"/>
    </row>
    <row r="5" spans="1:8" ht="18" customHeight="1" x14ac:dyDescent="0.25">
      <c r="A5" s="129" t="s">
        <v>25</v>
      </c>
      <c r="B5" s="130"/>
      <c r="C5" s="130"/>
      <c r="D5" s="130"/>
      <c r="E5" s="130"/>
      <c r="F5" s="130"/>
      <c r="G5" s="130"/>
      <c r="H5" s="130"/>
    </row>
    <row r="6" spans="1:8" ht="18" x14ac:dyDescent="0.25">
      <c r="A6" s="47"/>
      <c r="B6" s="48"/>
      <c r="C6" s="48"/>
      <c r="D6" s="48"/>
      <c r="E6" s="49"/>
      <c r="F6" s="38"/>
      <c r="G6" s="38"/>
      <c r="H6" s="45"/>
    </row>
    <row r="7" spans="1:8" x14ac:dyDescent="0.25">
      <c r="A7" s="39"/>
      <c r="B7" s="40"/>
      <c r="C7" s="40"/>
      <c r="D7" s="41"/>
      <c r="E7" s="50"/>
      <c r="F7" s="51" t="s">
        <v>157</v>
      </c>
      <c r="G7" s="51" t="s">
        <v>182</v>
      </c>
      <c r="H7" s="51" t="s">
        <v>183</v>
      </c>
    </row>
    <row r="8" spans="1:8" x14ac:dyDescent="0.25">
      <c r="A8" s="134" t="s">
        <v>0</v>
      </c>
      <c r="B8" s="128"/>
      <c r="C8" s="128"/>
      <c r="D8" s="128"/>
      <c r="E8" s="140"/>
      <c r="F8" s="42">
        <f>F9+F10</f>
        <v>764673</v>
      </c>
      <c r="G8" s="42">
        <f>G9+G10</f>
        <v>502133</v>
      </c>
      <c r="H8" s="42">
        <f>H9+H10</f>
        <v>1235806</v>
      </c>
    </row>
    <row r="9" spans="1:8" x14ac:dyDescent="0.25">
      <c r="A9" s="141" t="s">
        <v>144</v>
      </c>
      <c r="B9" s="142"/>
      <c r="C9" s="142"/>
      <c r="D9" s="142"/>
      <c r="E9" s="139"/>
      <c r="F9" s="43">
        <v>764673</v>
      </c>
      <c r="G9" s="43">
        <v>502133</v>
      </c>
      <c r="H9" s="43">
        <v>1235806</v>
      </c>
    </row>
    <row r="10" spans="1:8" x14ac:dyDescent="0.25">
      <c r="A10" s="138" t="s">
        <v>145</v>
      </c>
      <c r="B10" s="139"/>
      <c r="C10" s="139"/>
      <c r="D10" s="139"/>
      <c r="E10" s="139"/>
      <c r="F10" s="43">
        <v>0</v>
      </c>
      <c r="G10" s="43">
        <v>0</v>
      </c>
      <c r="H10" s="43">
        <v>0</v>
      </c>
    </row>
    <row r="11" spans="1:8" x14ac:dyDescent="0.25">
      <c r="A11" s="46" t="s">
        <v>1</v>
      </c>
      <c r="B11" s="52"/>
      <c r="C11" s="52"/>
      <c r="D11" s="52"/>
      <c r="E11" s="52"/>
      <c r="F11" s="42">
        <f>F12+F13</f>
        <v>733673</v>
      </c>
      <c r="G11" s="42">
        <f t="shared" ref="G11:H11" si="0">G12+G13</f>
        <v>492170</v>
      </c>
      <c r="H11" s="42">
        <f t="shared" si="0"/>
        <v>1225843</v>
      </c>
    </row>
    <row r="12" spans="1:8" x14ac:dyDescent="0.25">
      <c r="A12" s="143" t="s">
        <v>146</v>
      </c>
      <c r="B12" s="142"/>
      <c r="C12" s="142"/>
      <c r="D12" s="142"/>
      <c r="E12" s="142"/>
      <c r="F12" s="43">
        <v>661391</v>
      </c>
      <c r="G12" s="43">
        <v>201238</v>
      </c>
      <c r="H12" s="53">
        <v>862629</v>
      </c>
    </row>
    <row r="13" spans="1:8" x14ac:dyDescent="0.25">
      <c r="A13" s="138" t="s">
        <v>147</v>
      </c>
      <c r="B13" s="139"/>
      <c r="C13" s="139"/>
      <c r="D13" s="139"/>
      <c r="E13" s="139"/>
      <c r="F13" s="43">
        <v>72282</v>
      </c>
      <c r="G13" s="43">
        <v>290932</v>
      </c>
      <c r="H13" s="53">
        <f>F13+G13</f>
        <v>363214</v>
      </c>
    </row>
    <row r="14" spans="1:8" x14ac:dyDescent="0.25">
      <c r="A14" s="127" t="s">
        <v>158</v>
      </c>
      <c r="B14" s="128"/>
      <c r="C14" s="128"/>
      <c r="D14" s="128"/>
      <c r="E14" s="128"/>
      <c r="F14" s="42">
        <f>F8-F11</f>
        <v>31000</v>
      </c>
      <c r="G14" s="42">
        <f>G8-G11</f>
        <v>9963</v>
      </c>
      <c r="H14" s="42">
        <f t="shared" ref="H14" si="1">H8-H11</f>
        <v>9963</v>
      </c>
    </row>
    <row r="15" spans="1:8" ht="18" x14ac:dyDescent="0.25">
      <c r="A15" s="1"/>
      <c r="B15" s="54"/>
      <c r="C15" s="54"/>
      <c r="D15" s="54"/>
      <c r="E15" s="54"/>
      <c r="F15" s="55"/>
      <c r="G15" s="55"/>
      <c r="H15" s="55"/>
    </row>
    <row r="16" spans="1:8" ht="18" customHeight="1" x14ac:dyDescent="0.25">
      <c r="A16" s="129" t="s">
        <v>26</v>
      </c>
      <c r="B16" s="130"/>
      <c r="C16" s="130"/>
      <c r="D16" s="130"/>
      <c r="E16" s="130"/>
      <c r="F16" s="130"/>
      <c r="G16" s="130"/>
      <c r="H16" s="130"/>
    </row>
    <row r="17" spans="1:8" ht="18" x14ac:dyDescent="0.25">
      <c r="A17" s="1"/>
      <c r="B17" s="54"/>
      <c r="C17" s="54"/>
      <c r="D17" s="54"/>
      <c r="E17" s="54"/>
      <c r="F17" s="55"/>
      <c r="G17" s="55"/>
      <c r="H17" s="55"/>
    </row>
    <row r="18" spans="1:8" x14ac:dyDescent="0.25">
      <c r="A18" s="39"/>
      <c r="B18" s="40"/>
      <c r="C18" s="40"/>
      <c r="D18" s="41"/>
      <c r="E18" s="50"/>
      <c r="F18" s="51" t="s">
        <v>157</v>
      </c>
      <c r="G18" s="51" t="s">
        <v>182</v>
      </c>
      <c r="H18" s="51" t="s">
        <v>183</v>
      </c>
    </row>
    <row r="19" spans="1:8" ht="15.75" customHeight="1" x14ac:dyDescent="0.25">
      <c r="A19" s="138" t="s">
        <v>148</v>
      </c>
      <c r="B19" s="139"/>
      <c r="C19" s="139"/>
      <c r="D19" s="139"/>
      <c r="E19" s="139"/>
      <c r="F19" s="43">
        <v>0</v>
      </c>
      <c r="G19" s="43">
        <v>0</v>
      </c>
      <c r="H19" s="53">
        <v>0</v>
      </c>
    </row>
    <row r="20" spans="1:8" x14ac:dyDescent="0.25">
      <c r="A20" s="138" t="s">
        <v>149</v>
      </c>
      <c r="B20" s="139"/>
      <c r="C20" s="139"/>
      <c r="D20" s="139"/>
      <c r="E20" s="139"/>
      <c r="F20" s="43">
        <v>0</v>
      </c>
      <c r="G20" s="43">
        <v>0</v>
      </c>
      <c r="H20" s="53">
        <v>0</v>
      </c>
    </row>
    <row r="21" spans="1:8" x14ac:dyDescent="0.25">
      <c r="A21" s="127" t="s">
        <v>2</v>
      </c>
      <c r="B21" s="128"/>
      <c r="C21" s="128"/>
      <c r="D21" s="128"/>
      <c r="E21" s="128"/>
      <c r="F21" s="42">
        <f>F19-F20</f>
        <v>0</v>
      </c>
      <c r="G21" s="42">
        <f>G19-G20</f>
        <v>0</v>
      </c>
      <c r="H21" s="42">
        <f>H19-H20</f>
        <v>0</v>
      </c>
    </row>
    <row r="22" spans="1:8" x14ac:dyDescent="0.25">
      <c r="A22" s="127" t="s">
        <v>159</v>
      </c>
      <c r="B22" s="128"/>
      <c r="C22" s="128"/>
      <c r="D22" s="128"/>
      <c r="E22" s="128"/>
      <c r="F22" s="42">
        <f>F14+F21</f>
        <v>31000</v>
      </c>
      <c r="G22" s="42">
        <f>G14+G21</f>
        <v>9963</v>
      </c>
      <c r="H22" s="42">
        <f>H14+H21</f>
        <v>9963</v>
      </c>
    </row>
    <row r="23" spans="1:8" ht="15" customHeight="1" x14ac:dyDescent="0.25">
      <c r="A23" s="56"/>
      <c r="B23" s="54"/>
      <c r="C23" s="54"/>
      <c r="D23" s="54"/>
      <c r="E23" s="54"/>
      <c r="F23" s="55"/>
      <c r="G23" s="55"/>
      <c r="H23" s="55"/>
    </row>
    <row r="24" spans="1:8" ht="15" customHeight="1" x14ac:dyDescent="0.25">
      <c r="A24" s="129" t="s">
        <v>150</v>
      </c>
      <c r="B24" s="130"/>
      <c r="C24" s="130"/>
      <c r="D24" s="130"/>
      <c r="E24" s="130"/>
      <c r="F24" s="130"/>
      <c r="G24" s="130"/>
      <c r="H24" s="130"/>
    </row>
    <row r="25" spans="1:8" ht="11.25" customHeight="1" x14ac:dyDescent="0.25">
      <c r="A25" s="75"/>
      <c r="B25" s="76"/>
      <c r="C25" s="76"/>
      <c r="D25" s="76"/>
      <c r="E25" s="76"/>
      <c r="F25" s="76"/>
      <c r="G25" s="76"/>
      <c r="H25" s="76"/>
    </row>
    <row r="26" spans="1:8" x14ac:dyDescent="0.25">
      <c r="A26" s="39"/>
      <c r="B26" s="40"/>
      <c r="C26" s="40"/>
      <c r="D26" s="41"/>
      <c r="E26" s="50"/>
      <c r="F26" s="51" t="s">
        <v>157</v>
      </c>
      <c r="G26" s="51" t="s">
        <v>182</v>
      </c>
      <c r="H26" s="51" t="s">
        <v>183</v>
      </c>
    </row>
    <row r="27" spans="1:8" ht="30" customHeight="1" x14ac:dyDescent="0.25">
      <c r="A27" s="124" t="s">
        <v>160</v>
      </c>
      <c r="B27" s="132"/>
      <c r="C27" s="132"/>
      <c r="D27" s="132"/>
      <c r="E27" s="133"/>
      <c r="F27" s="77">
        <v>-31000</v>
      </c>
      <c r="G27" s="77">
        <v>9963</v>
      </c>
      <c r="H27" s="78">
        <f>G27</f>
        <v>9963</v>
      </c>
    </row>
    <row r="28" spans="1:8" ht="15" customHeight="1" x14ac:dyDescent="0.25">
      <c r="A28" s="127" t="s">
        <v>152</v>
      </c>
      <c r="B28" s="128"/>
      <c r="C28" s="128"/>
      <c r="D28" s="128"/>
      <c r="E28" s="128"/>
      <c r="F28" s="79">
        <f>F22+F27</f>
        <v>0</v>
      </c>
      <c r="G28" s="79">
        <v>9963</v>
      </c>
      <c r="H28" s="79">
        <f>G28</f>
        <v>9963</v>
      </c>
    </row>
    <row r="29" spans="1:8" ht="44.25" customHeight="1" x14ac:dyDescent="0.25">
      <c r="A29" s="134" t="s">
        <v>153</v>
      </c>
      <c r="B29" s="135"/>
      <c r="C29" s="135"/>
      <c r="D29" s="135"/>
      <c r="E29" s="136"/>
      <c r="F29" s="79">
        <v>0</v>
      </c>
      <c r="G29" s="79">
        <v>0</v>
      </c>
      <c r="H29" s="80">
        <v>0</v>
      </c>
    </row>
    <row r="30" spans="1:8" ht="15" customHeight="1" x14ac:dyDescent="0.25">
      <c r="A30" s="81"/>
      <c r="B30" s="82"/>
      <c r="C30" s="82"/>
      <c r="D30" s="82"/>
      <c r="E30" s="82"/>
      <c r="F30" s="82"/>
      <c r="G30" s="82"/>
      <c r="H30" s="82"/>
    </row>
    <row r="31" spans="1:8" ht="15.75" x14ac:dyDescent="0.25">
      <c r="A31" s="131" t="s">
        <v>154</v>
      </c>
      <c r="B31" s="131"/>
      <c r="C31" s="131"/>
      <c r="D31" s="131"/>
      <c r="E31" s="131"/>
      <c r="F31" s="131"/>
      <c r="G31" s="131"/>
      <c r="H31" s="131"/>
    </row>
    <row r="32" spans="1:8" ht="18" x14ac:dyDescent="0.25">
      <c r="A32" s="83"/>
      <c r="B32" s="84"/>
      <c r="C32" s="84"/>
      <c r="D32" s="84"/>
      <c r="E32" s="84"/>
      <c r="F32" s="85"/>
      <c r="G32" s="85"/>
      <c r="H32" s="85"/>
    </row>
    <row r="33" spans="1:8" ht="25.5" x14ac:dyDescent="0.25">
      <c r="A33" s="86"/>
      <c r="B33" s="87"/>
      <c r="C33" s="87"/>
      <c r="D33" s="88"/>
      <c r="E33" s="89"/>
      <c r="F33" s="90" t="s">
        <v>141</v>
      </c>
      <c r="G33" s="90" t="s">
        <v>142</v>
      </c>
      <c r="H33" s="90" t="s">
        <v>143</v>
      </c>
    </row>
    <row r="34" spans="1:8" x14ac:dyDescent="0.25">
      <c r="A34" s="124" t="s">
        <v>151</v>
      </c>
      <c r="B34" s="132"/>
      <c r="C34" s="132"/>
      <c r="D34" s="132"/>
      <c r="E34" s="133"/>
      <c r="F34" s="77">
        <f>F28</f>
        <v>0</v>
      </c>
      <c r="G34" s="77">
        <v>0</v>
      </c>
      <c r="H34" s="78">
        <f>G37</f>
        <v>0</v>
      </c>
    </row>
    <row r="35" spans="1:8" ht="29.25" customHeight="1" x14ac:dyDescent="0.25">
      <c r="A35" s="124" t="s">
        <v>155</v>
      </c>
      <c r="B35" s="132"/>
      <c r="C35" s="132"/>
      <c r="D35" s="132"/>
      <c r="E35" s="133"/>
      <c r="F35" s="77">
        <v>0</v>
      </c>
      <c r="G35" s="77">
        <v>0</v>
      </c>
      <c r="H35" s="78">
        <v>0</v>
      </c>
    </row>
    <row r="36" spans="1:8" x14ac:dyDescent="0.25">
      <c r="A36" s="124" t="s">
        <v>156</v>
      </c>
      <c r="B36" s="125"/>
      <c r="C36" s="125"/>
      <c r="D36" s="125"/>
      <c r="E36" s="126"/>
      <c r="F36" s="77">
        <v>0</v>
      </c>
      <c r="G36" s="77">
        <v>0</v>
      </c>
      <c r="H36" s="78">
        <v>0</v>
      </c>
    </row>
    <row r="37" spans="1:8" ht="15" customHeight="1" x14ac:dyDescent="0.25">
      <c r="A37" s="127" t="s">
        <v>152</v>
      </c>
      <c r="B37" s="128"/>
      <c r="C37" s="128"/>
      <c r="D37" s="128"/>
      <c r="E37" s="128"/>
      <c r="F37" s="44">
        <v>0</v>
      </c>
      <c r="G37" s="44">
        <f>G34-G35+G36</f>
        <v>0</v>
      </c>
      <c r="H37" s="91">
        <f>H34-H35+H36</f>
        <v>0</v>
      </c>
    </row>
    <row r="38" spans="1:8" ht="18" customHeight="1" x14ac:dyDescent="0.25"/>
  </sheetData>
  <mergeCells count="23">
    <mergeCell ref="A19:E19"/>
    <mergeCell ref="A20:E20"/>
    <mergeCell ref="A21:E21"/>
    <mergeCell ref="A27:E27"/>
    <mergeCell ref="A5:H5"/>
    <mergeCell ref="A16:H16"/>
    <mergeCell ref="A12:E12"/>
    <mergeCell ref="A13:E13"/>
    <mergeCell ref="A14:E14"/>
    <mergeCell ref="A1:H1"/>
    <mergeCell ref="A3:H3"/>
    <mergeCell ref="A10:E10"/>
    <mergeCell ref="A8:E8"/>
    <mergeCell ref="A9:E9"/>
    <mergeCell ref="A36:E36"/>
    <mergeCell ref="A37:E37"/>
    <mergeCell ref="A22:E22"/>
    <mergeCell ref="A24:H24"/>
    <mergeCell ref="A31:H31"/>
    <mergeCell ref="A34:E34"/>
    <mergeCell ref="A35:E35"/>
    <mergeCell ref="A28:E28"/>
    <mergeCell ref="A29:E29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0"/>
  <sheetViews>
    <sheetView topLeftCell="A6" workbookViewId="0">
      <selection activeCell="G28" sqref="G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7109375" customWidth="1"/>
    <col min="4" max="4" width="32.140625" customWidth="1"/>
    <col min="5" max="7" width="25.28515625" customWidth="1"/>
  </cols>
  <sheetData>
    <row r="1" spans="1:8" ht="59.25" customHeight="1" x14ac:dyDescent="0.25">
      <c r="A1" s="129" t="s">
        <v>181</v>
      </c>
      <c r="B1" s="129"/>
      <c r="C1" s="129"/>
      <c r="D1" s="129"/>
      <c r="E1" s="129"/>
      <c r="F1" s="129"/>
      <c r="G1" s="129"/>
    </row>
    <row r="2" spans="1:8" ht="15.75" x14ac:dyDescent="0.25">
      <c r="A2" s="129" t="s">
        <v>19</v>
      </c>
      <c r="B2" s="129"/>
      <c r="C2" s="129"/>
      <c r="D2" s="129"/>
      <c r="E2" s="129"/>
      <c r="F2" s="137"/>
      <c r="G2" s="137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ht="18" customHeight="1" x14ac:dyDescent="0.25">
      <c r="A4" s="129" t="s">
        <v>4</v>
      </c>
      <c r="B4" s="130"/>
      <c r="C4" s="130"/>
      <c r="D4" s="130"/>
      <c r="E4" s="130"/>
      <c r="F4" s="130"/>
      <c r="G4" s="130"/>
    </row>
    <row r="5" spans="1:8" ht="18" x14ac:dyDescent="0.25">
      <c r="A5" s="1"/>
      <c r="B5" s="1"/>
      <c r="C5" s="1"/>
      <c r="D5" s="1"/>
      <c r="E5" s="1"/>
      <c r="F5" s="2"/>
      <c r="G5" s="2"/>
    </row>
    <row r="6" spans="1:8" ht="15.75" x14ac:dyDescent="0.25">
      <c r="A6" s="129" t="s">
        <v>34</v>
      </c>
      <c r="B6" s="147"/>
      <c r="C6" s="147"/>
      <c r="D6" s="147"/>
      <c r="E6" s="147"/>
      <c r="F6" s="147"/>
      <c r="G6" s="147"/>
    </row>
    <row r="7" spans="1:8" ht="18" x14ac:dyDescent="0.25">
      <c r="A7" s="1"/>
      <c r="B7" s="1"/>
      <c r="C7" s="1"/>
      <c r="D7" s="1"/>
      <c r="E7" s="1"/>
      <c r="F7" s="2"/>
    </row>
    <row r="8" spans="1:8" x14ac:dyDescent="0.25">
      <c r="A8" s="13" t="s">
        <v>5</v>
      </c>
      <c r="B8" s="12" t="s">
        <v>6</v>
      </c>
      <c r="C8" s="12" t="s">
        <v>7</v>
      </c>
      <c r="D8" s="12" t="s">
        <v>3</v>
      </c>
      <c r="E8" s="13" t="s">
        <v>157</v>
      </c>
      <c r="F8" s="13" t="s">
        <v>182</v>
      </c>
      <c r="G8" s="13" t="s">
        <v>183</v>
      </c>
    </row>
    <row r="9" spans="1:8" ht="15.75" customHeight="1" x14ac:dyDescent="0.25">
      <c r="A9" s="6">
        <v>6</v>
      </c>
      <c r="B9" s="6"/>
      <c r="C9" s="6"/>
      <c r="D9" s="6" t="s">
        <v>8</v>
      </c>
      <c r="E9" s="4">
        <f>E10+E18+E21+E25</f>
        <v>733673</v>
      </c>
      <c r="F9" s="4">
        <f>F10+F18+F21+F25</f>
        <v>482633</v>
      </c>
      <c r="G9" s="4">
        <f>G10+G18+G21+G25</f>
        <v>1216306</v>
      </c>
      <c r="H9" s="72"/>
    </row>
    <row r="10" spans="1:8" ht="25.5" x14ac:dyDescent="0.25">
      <c r="A10" s="6"/>
      <c r="B10" s="10">
        <v>63</v>
      </c>
      <c r="C10" s="10"/>
      <c r="D10" s="10" t="s">
        <v>27</v>
      </c>
      <c r="E10" s="4">
        <f>E11+E14+E16</f>
        <v>113673</v>
      </c>
      <c r="F10" s="4">
        <f>F12+F13+F15+F17</f>
        <v>315189</v>
      </c>
      <c r="G10" s="4">
        <f>G12+G13+G15+G17</f>
        <v>428862</v>
      </c>
    </row>
    <row r="11" spans="1:8" x14ac:dyDescent="0.25">
      <c r="A11" s="7"/>
      <c r="B11" s="7"/>
      <c r="C11" s="8">
        <v>51</v>
      </c>
      <c r="D11" s="8" t="s">
        <v>57</v>
      </c>
      <c r="E11" s="4">
        <f>SUM(E12:E13)</f>
        <v>96391</v>
      </c>
      <c r="F11" s="4">
        <f>F12+F13</f>
        <v>308671</v>
      </c>
      <c r="G11" s="4">
        <f>G12+G13</f>
        <v>405062</v>
      </c>
    </row>
    <row r="12" spans="1:8" ht="38.25" x14ac:dyDescent="0.25">
      <c r="A12" s="7"/>
      <c r="B12" s="16">
        <v>63612</v>
      </c>
      <c r="C12" s="8"/>
      <c r="D12" s="11" t="s">
        <v>161</v>
      </c>
      <c r="E12" s="4">
        <v>30029</v>
      </c>
      <c r="F12" s="4">
        <v>38033</v>
      </c>
      <c r="G12" s="4">
        <f>E12+F12</f>
        <v>68062</v>
      </c>
    </row>
    <row r="13" spans="1:8" ht="38.25" x14ac:dyDescent="0.25">
      <c r="A13" s="7"/>
      <c r="B13" s="16">
        <v>63622</v>
      </c>
      <c r="C13" s="8"/>
      <c r="D13" s="11" t="s">
        <v>162</v>
      </c>
      <c r="E13" s="4">
        <v>66362</v>
      </c>
      <c r="F13" s="4">
        <v>270638</v>
      </c>
      <c r="G13" s="4">
        <v>337000</v>
      </c>
    </row>
    <row r="14" spans="1:8" x14ac:dyDescent="0.25">
      <c r="A14" s="7"/>
      <c r="B14" s="16"/>
      <c r="C14" s="8">
        <v>52</v>
      </c>
      <c r="D14" s="8" t="s">
        <v>66</v>
      </c>
      <c r="E14" s="4">
        <f>E15</f>
        <v>3982</v>
      </c>
      <c r="F14" s="4">
        <f>F15</f>
        <v>-182</v>
      </c>
      <c r="G14" s="4">
        <f>G15</f>
        <v>3800</v>
      </c>
    </row>
    <row r="15" spans="1:8" ht="38.25" x14ac:dyDescent="0.25">
      <c r="A15" s="7"/>
      <c r="B15" s="16">
        <v>63613</v>
      </c>
      <c r="C15" s="8"/>
      <c r="D15" s="11" t="s">
        <v>163</v>
      </c>
      <c r="E15" s="4">
        <v>3982</v>
      </c>
      <c r="F15" s="4">
        <v>-182</v>
      </c>
      <c r="G15" s="4">
        <v>3800</v>
      </c>
    </row>
    <row r="16" spans="1:8" x14ac:dyDescent="0.25">
      <c r="A16" s="7"/>
      <c r="B16" s="16"/>
      <c r="C16" s="8">
        <v>53</v>
      </c>
      <c r="D16" s="8" t="s">
        <v>28</v>
      </c>
      <c r="E16" s="4">
        <f>E17</f>
        <v>13300</v>
      </c>
      <c r="F16" s="4">
        <f>F17</f>
        <v>6700</v>
      </c>
      <c r="G16" s="4">
        <f>G17</f>
        <v>20000</v>
      </c>
    </row>
    <row r="17" spans="1:7" ht="38.25" x14ac:dyDescent="0.25">
      <c r="A17" s="7"/>
      <c r="B17" s="16">
        <v>63613</v>
      </c>
      <c r="C17" s="8"/>
      <c r="D17" s="11" t="s">
        <v>163</v>
      </c>
      <c r="E17" s="4">
        <v>13300</v>
      </c>
      <c r="F17" s="4">
        <v>6700</v>
      </c>
      <c r="G17" s="4">
        <v>20000</v>
      </c>
    </row>
    <row r="18" spans="1:7" s="29" customFormat="1" ht="38.25" x14ac:dyDescent="0.25">
      <c r="A18" s="21"/>
      <c r="B18" s="21">
        <v>65</v>
      </c>
      <c r="C18" s="11"/>
      <c r="D18" s="11" t="s">
        <v>70</v>
      </c>
      <c r="E18" s="5">
        <f>E19</f>
        <v>6000</v>
      </c>
      <c r="F18" s="5">
        <v>0</v>
      </c>
      <c r="G18" s="5">
        <f>G19</f>
        <v>6000</v>
      </c>
    </row>
    <row r="19" spans="1:7" s="29" customFormat="1" x14ac:dyDescent="0.25">
      <c r="A19" s="21"/>
      <c r="B19" s="21"/>
      <c r="C19" s="11">
        <v>44</v>
      </c>
      <c r="D19" s="8" t="s">
        <v>29</v>
      </c>
      <c r="E19" s="5">
        <f>E20</f>
        <v>6000</v>
      </c>
      <c r="F19" s="5">
        <v>0</v>
      </c>
      <c r="G19" s="5">
        <f>E19+F19</f>
        <v>6000</v>
      </c>
    </row>
    <row r="20" spans="1:7" ht="25.5" x14ac:dyDescent="0.25">
      <c r="A20" s="7"/>
      <c r="B20" s="16">
        <v>65264</v>
      </c>
      <c r="C20" s="8"/>
      <c r="D20" s="11" t="s">
        <v>164</v>
      </c>
      <c r="E20" s="4">
        <v>6000</v>
      </c>
      <c r="F20" s="4">
        <f>F19</f>
        <v>0</v>
      </c>
      <c r="G20" s="4">
        <f>G21</f>
        <v>16000</v>
      </c>
    </row>
    <row r="21" spans="1:7" ht="25.5" x14ac:dyDescent="0.25">
      <c r="A21" s="7"/>
      <c r="B21" s="7">
        <v>66</v>
      </c>
      <c r="C21" s="8"/>
      <c r="D21" s="10" t="s">
        <v>69</v>
      </c>
      <c r="E21" s="4">
        <f>E22</f>
        <v>14000</v>
      </c>
      <c r="F21" s="4">
        <f>F22</f>
        <v>2000</v>
      </c>
      <c r="G21" s="4">
        <f>G22</f>
        <v>16000</v>
      </c>
    </row>
    <row r="22" spans="1:7" x14ac:dyDescent="0.25">
      <c r="A22" s="7"/>
      <c r="B22" s="16"/>
      <c r="C22" s="8">
        <v>31</v>
      </c>
      <c r="D22" s="10" t="s">
        <v>24</v>
      </c>
      <c r="E22" s="4">
        <f>SUM(E23:E24)</f>
        <v>14000</v>
      </c>
      <c r="F22" s="4">
        <v>2000</v>
      </c>
      <c r="G22" s="4">
        <f>G23+G24</f>
        <v>16000</v>
      </c>
    </row>
    <row r="23" spans="1:7" x14ac:dyDescent="0.25">
      <c r="A23" s="7"/>
      <c r="B23" s="16">
        <v>66141</v>
      </c>
      <c r="C23" s="8"/>
      <c r="D23" s="10" t="s">
        <v>165</v>
      </c>
      <c r="E23" s="4">
        <v>3000</v>
      </c>
      <c r="F23" s="4">
        <v>0</v>
      </c>
      <c r="G23" s="4">
        <f>F23+E23</f>
        <v>3000</v>
      </c>
    </row>
    <row r="24" spans="1:7" x14ac:dyDescent="0.25">
      <c r="A24" s="7"/>
      <c r="B24" s="16">
        <v>66151</v>
      </c>
      <c r="C24" s="8"/>
      <c r="D24" s="10" t="s">
        <v>166</v>
      </c>
      <c r="E24" s="4">
        <v>11000</v>
      </c>
      <c r="F24" s="4">
        <v>2000</v>
      </c>
      <c r="G24" s="4">
        <f>F24+E24</f>
        <v>13000</v>
      </c>
    </row>
    <row r="25" spans="1:7" ht="25.5" x14ac:dyDescent="0.25">
      <c r="A25" s="7"/>
      <c r="B25" s="7">
        <v>67</v>
      </c>
      <c r="C25" s="8"/>
      <c r="D25" s="10" t="s">
        <v>168</v>
      </c>
      <c r="E25" s="4">
        <f>E26</f>
        <v>600000</v>
      </c>
      <c r="F25" s="4">
        <f>F26</f>
        <v>165444</v>
      </c>
      <c r="G25" s="4">
        <f>G26</f>
        <v>765444</v>
      </c>
    </row>
    <row r="26" spans="1:7" x14ac:dyDescent="0.25">
      <c r="A26" s="7"/>
      <c r="B26" s="16"/>
      <c r="C26" s="8">
        <v>11</v>
      </c>
      <c r="D26" s="10" t="s">
        <v>9</v>
      </c>
      <c r="E26" s="4">
        <f>SUM(E27:E28)</f>
        <v>600000</v>
      </c>
      <c r="F26" s="4">
        <f>F27+F28</f>
        <v>165444</v>
      </c>
      <c r="G26" s="4">
        <f>G27+G28</f>
        <v>765444</v>
      </c>
    </row>
    <row r="27" spans="1:7" ht="25.5" x14ac:dyDescent="0.25">
      <c r="A27" s="7"/>
      <c r="B27" s="16">
        <v>67111</v>
      </c>
      <c r="C27" s="8"/>
      <c r="D27" s="10" t="s">
        <v>167</v>
      </c>
      <c r="E27" s="4">
        <v>594080</v>
      </c>
      <c r="F27" s="4">
        <v>145450</v>
      </c>
      <c r="G27" s="4">
        <f>E27+F27</f>
        <v>739530</v>
      </c>
    </row>
    <row r="28" spans="1:7" ht="38.25" x14ac:dyDescent="0.25">
      <c r="A28" s="7"/>
      <c r="B28" s="16">
        <v>67121</v>
      </c>
      <c r="C28" s="8"/>
      <c r="D28" s="10" t="s">
        <v>169</v>
      </c>
      <c r="E28" s="4">
        <v>5920</v>
      </c>
      <c r="F28" s="4">
        <v>19994</v>
      </c>
      <c r="G28" s="4">
        <f>E28+F28</f>
        <v>25914</v>
      </c>
    </row>
    <row r="29" spans="1:7" x14ac:dyDescent="0.25">
      <c r="A29" s="67"/>
      <c r="B29" s="68"/>
      <c r="C29" s="69"/>
      <c r="D29" s="70"/>
      <c r="E29" s="71"/>
      <c r="F29" s="71"/>
      <c r="G29" s="66"/>
    </row>
    <row r="30" spans="1:7" x14ac:dyDescent="0.25">
      <c r="A30" s="144" t="s">
        <v>79</v>
      </c>
      <c r="B30" s="145"/>
      <c r="C30" s="145"/>
      <c r="D30" s="145"/>
      <c r="E30" s="145"/>
      <c r="F30" s="145"/>
      <c r="G30" s="146"/>
    </row>
    <row r="31" spans="1:7" x14ac:dyDescent="0.25">
      <c r="A31" s="7">
        <v>9</v>
      </c>
      <c r="B31" s="7"/>
      <c r="C31" s="8"/>
      <c r="D31" s="10" t="s">
        <v>84</v>
      </c>
      <c r="E31" s="3">
        <f t="shared" ref="E31:G31" si="0">E32</f>
        <v>0</v>
      </c>
      <c r="F31" s="3">
        <f t="shared" si="0"/>
        <v>9537</v>
      </c>
      <c r="G31" s="3">
        <f t="shared" si="0"/>
        <v>9537</v>
      </c>
    </row>
    <row r="32" spans="1:7" x14ac:dyDescent="0.25">
      <c r="A32" s="7"/>
      <c r="B32" s="7">
        <v>92</v>
      </c>
      <c r="C32" s="8"/>
      <c r="D32" s="10" t="s">
        <v>83</v>
      </c>
      <c r="E32" s="3">
        <f>SUM(E33:E34)</f>
        <v>0</v>
      </c>
      <c r="F32" s="3">
        <f>SUM(F33:F34)</f>
        <v>9537</v>
      </c>
      <c r="G32" s="3">
        <f>SUM(G33:G34)</f>
        <v>9537</v>
      </c>
    </row>
    <row r="33" spans="1:10" x14ac:dyDescent="0.25">
      <c r="A33" s="62"/>
      <c r="B33" s="63"/>
      <c r="C33" s="64">
        <v>94</v>
      </c>
      <c r="D33" s="65" t="s">
        <v>80</v>
      </c>
      <c r="E33" s="57">
        <v>0</v>
      </c>
      <c r="F33" s="57">
        <v>4553</v>
      </c>
      <c r="G33" s="57">
        <v>4553</v>
      </c>
    </row>
    <row r="34" spans="1:10" x14ac:dyDescent="0.25">
      <c r="A34" s="62"/>
      <c r="B34" s="63"/>
      <c r="C34" s="64">
        <v>97</v>
      </c>
      <c r="D34" s="65" t="s">
        <v>78</v>
      </c>
      <c r="E34" s="57">
        <v>0</v>
      </c>
      <c r="F34" s="57">
        <v>4984</v>
      </c>
      <c r="G34" s="57">
        <v>4984</v>
      </c>
    </row>
    <row r="35" spans="1:10" ht="15.75" x14ac:dyDescent="0.25">
      <c r="A35" s="129"/>
      <c r="B35" s="147"/>
      <c r="C35" s="147"/>
      <c r="D35" s="147"/>
      <c r="E35" s="147"/>
      <c r="F35" s="147"/>
      <c r="G35" s="147"/>
    </row>
    <row r="36" spans="1:10" ht="18" x14ac:dyDescent="0.25">
      <c r="A36" s="1"/>
      <c r="B36" s="1"/>
      <c r="C36" s="1"/>
      <c r="D36" s="1"/>
      <c r="E36" s="1"/>
      <c r="F36" s="2"/>
      <c r="G36" s="2"/>
    </row>
    <row r="37" spans="1:10" x14ac:dyDescent="0.25">
      <c r="A37" s="13"/>
      <c r="B37" s="12" t="s">
        <v>6</v>
      </c>
      <c r="C37" s="12" t="s">
        <v>7</v>
      </c>
      <c r="D37" s="12" t="s">
        <v>10</v>
      </c>
      <c r="E37" s="13" t="s">
        <v>157</v>
      </c>
      <c r="F37" s="13" t="s">
        <v>182</v>
      </c>
      <c r="G37" s="13" t="s">
        <v>183</v>
      </c>
    </row>
    <row r="38" spans="1:10" ht="15.75" customHeight="1" x14ac:dyDescent="0.25">
      <c r="A38" s="6"/>
      <c r="B38" s="6"/>
      <c r="C38" s="6"/>
      <c r="D38" s="6" t="s">
        <v>11</v>
      </c>
      <c r="E38" s="4">
        <f>E39+E42+E51+E54+E57</f>
        <v>733673</v>
      </c>
      <c r="F38" s="4">
        <f>F39+F42+F51+F54+F57</f>
        <v>492170</v>
      </c>
      <c r="G38" s="4">
        <f>G39+G42+G51+G54+G57</f>
        <v>1225843</v>
      </c>
      <c r="H38" s="73"/>
    </row>
    <row r="39" spans="1:10" ht="15.75" customHeight="1" x14ac:dyDescent="0.25">
      <c r="A39" s="6"/>
      <c r="B39" s="10">
        <v>31</v>
      </c>
      <c r="C39" s="10"/>
      <c r="D39" s="10" t="s">
        <v>12</v>
      </c>
      <c r="E39" s="4">
        <f>E40</f>
        <v>483500</v>
      </c>
      <c r="F39" s="4">
        <f>F40+F41</f>
        <v>111690</v>
      </c>
      <c r="G39" s="4">
        <f>G40+G41</f>
        <v>595190</v>
      </c>
    </row>
    <row r="40" spans="1:10" x14ac:dyDescent="0.25">
      <c r="A40" s="7"/>
      <c r="B40" s="7"/>
      <c r="C40" s="8">
        <v>11</v>
      </c>
      <c r="D40" s="8" t="s">
        <v>9</v>
      </c>
      <c r="E40" s="4">
        <v>483500</v>
      </c>
      <c r="F40" s="4">
        <v>104690</v>
      </c>
      <c r="G40" s="4">
        <f>E40+F40</f>
        <v>588190</v>
      </c>
    </row>
    <row r="41" spans="1:10" x14ac:dyDescent="0.25">
      <c r="A41" s="7"/>
      <c r="B41" s="7"/>
      <c r="C41" s="8">
        <v>51</v>
      </c>
      <c r="D41" s="8" t="s">
        <v>57</v>
      </c>
      <c r="E41" s="4">
        <v>0</v>
      </c>
      <c r="F41" s="4">
        <v>7000</v>
      </c>
      <c r="G41" s="4">
        <v>7000</v>
      </c>
      <c r="J41" s="106"/>
    </row>
    <row r="42" spans="1:10" x14ac:dyDescent="0.25">
      <c r="A42" s="7"/>
      <c r="B42" s="7">
        <v>32</v>
      </c>
      <c r="C42" s="8"/>
      <c r="D42" s="7" t="s">
        <v>22</v>
      </c>
      <c r="E42" s="4">
        <f>SUM(E43:E50)</f>
        <v>177631</v>
      </c>
      <c r="F42" s="4">
        <f>SUM(F43:F50)</f>
        <v>89548</v>
      </c>
      <c r="G42" s="4">
        <f>SUM(G43:G50)</f>
        <v>267179</v>
      </c>
    </row>
    <row r="43" spans="1:10" x14ac:dyDescent="0.25">
      <c r="A43" s="7"/>
      <c r="B43" s="7"/>
      <c r="C43" s="8">
        <v>11</v>
      </c>
      <c r="D43" s="8" t="s">
        <v>9</v>
      </c>
      <c r="E43" s="4">
        <v>110320</v>
      </c>
      <c r="F43" s="4">
        <v>40760</v>
      </c>
      <c r="G43" s="4">
        <v>151080</v>
      </c>
      <c r="J43" s="109"/>
    </row>
    <row r="44" spans="1:10" x14ac:dyDescent="0.25">
      <c r="A44" s="7"/>
      <c r="B44" s="16"/>
      <c r="C44" s="8">
        <v>31</v>
      </c>
      <c r="D44" s="11" t="s">
        <v>24</v>
      </c>
      <c r="E44" s="4">
        <v>14000</v>
      </c>
      <c r="F44" s="4">
        <v>2000</v>
      </c>
      <c r="G44" s="4">
        <v>16000</v>
      </c>
    </row>
    <row r="45" spans="1:10" x14ac:dyDescent="0.25">
      <c r="A45" s="58"/>
      <c r="B45" s="59"/>
      <c r="C45" s="60">
        <v>93</v>
      </c>
      <c r="D45" s="60" t="s">
        <v>78</v>
      </c>
      <c r="E45" s="61">
        <v>0</v>
      </c>
      <c r="F45" s="61">
        <v>4984</v>
      </c>
      <c r="G45" s="61">
        <v>4984</v>
      </c>
    </row>
    <row r="46" spans="1:10" x14ac:dyDescent="0.25">
      <c r="A46" s="7"/>
      <c r="B46" s="16"/>
      <c r="C46" s="8">
        <v>44</v>
      </c>
      <c r="D46" s="11" t="s">
        <v>29</v>
      </c>
      <c r="E46" s="4">
        <v>6000</v>
      </c>
      <c r="F46" s="4">
        <v>0</v>
      </c>
      <c r="G46" s="4">
        <v>6000</v>
      </c>
    </row>
    <row r="47" spans="1:10" x14ac:dyDescent="0.25">
      <c r="A47" s="58"/>
      <c r="B47" s="59"/>
      <c r="C47" s="60">
        <v>94</v>
      </c>
      <c r="D47" s="60" t="s">
        <v>80</v>
      </c>
      <c r="E47" s="61">
        <v>0</v>
      </c>
      <c r="F47" s="61">
        <v>4553</v>
      </c>
      <c r="G47" s="61">
        <v>4553</v>
      </c>
    </row>
    <row r="48" spans="1:10" x14ac:dyDescent="0.25">
      <c r="A48" s="7"/>
      <c r="B48" s="16"/>
      <c r="C48" s="8">
        <v>51</v>
      </c>
      <c r="D48" s="11" t="s">
        <v>71</v>
      </c>
      <c r="E48" s="4">
        <v>30029</v>
      </c>
      <c r="F48" s="4">
        <v>31033</v>
      </c>
      <c r="G48" s="4">
        <v>61062</v>
      </c>
    </row>
    <row r="49" spans="1:19" x14ac:dyDescent="0.25">
      <c r="A49" s="7"/>
      <c r="B49" s="16"/>
      <c r="C49" s="8">
        <v>52</v>
      </c>
      <c r="D49" s="11" t="s">
        <v>66</v>
      </c>
      <c r="E49" s="4">
        <v>3982</v>
      </c>
      <c r="F49" s="4">
        <v>-182</v>
      </c>
      <c r="G49" s="4">
        <v>3800</v>
      </c>
    </row>
    <row r="50" spans="1:19" x14ac:dyDescent="0.25">
      <c r="A50" s="7"/>
      <c r="B50" s="16"/>
      <c r="C50" s="8">
        <v>53</v>
      </c>
      <c r="D50" s="11" t="s">
        <v>28</v>
      </c>
      <c r="E50" s="4">
        <v>13300</v>
      </c>
      <c r="F50" s="4">
        <v>6400</v>
      </c>
      <c r="G50" s="4">
        <v>19700</v>
      </c>
    </row>
    <row r="51" spans="1:19" x14ac:dyDescent="0.25">
      <c r="A51" s="7"/>
      <c r="B51" s="7">
        <v>34</v>
      </c>
      <c r="C51" s="8"/>
      <c r="D51" s="7" t="s">
        <v>49</v>
      </c>
      <c r="E51" s="4">
        <f>E52</f>
        <v>260</v>
      </c>
      <c r="F51" s="4">
        <f t="shared" ref="F51" si="1">F52</f>
        <v>0</v>
      </c>
      <c r="G51" s="4">
        <f>G52</f>
        <v>260</v>
      </c>
    </row>
    <row r="52" spans="1:19" x14ac:dyDescent="0.25">
      <c r="A52" s="7"/>
      <c r="B52" s="7"/>
      <c r="C52" s="8">
        <v>11</v>
      </c>
      <c r="D52" s="8" t="s">
        <v>9</v>
      </c>
      <c r="E52" s="4">
        <v>260</v>
      </c>
      <c r="F52" s="4">
        <v>0</v>
      </c>
      <c r="G52" s="4">
        <v>260</v>
      </c>
    </row>
    <row r="53" spans="1:19" ht="25.5" x14ac:dyDescent="0.25">
      <c r="A53" s="9"/>
      <c r="B53" s="9"/>
      <c r="C53" s="9"/>
      <c r="D53" s="14" t="s">
        <v>13</v>
      </c>
      <c r="E53" s="4">
        <f>E54+E57</f>
        <v>72282</v>
      </c>
      <c r="F53" s="4">
        <f>F54+F57</f>
        <v>290932</v>
      </c>
      <c r="G53" s="4">
        <f>G54+G57</f>
        <v>363214</v>
      </c>
    </row>
    <row r="54" spans="1:19" ht="25.5" x14ac:dyDescent="0.25">
      <c r="A54" s="10"/>
      <c r="B54" s="10">
        <v>42</v>
      </c>
      <c r="C54" s="10"/>
      <c r="D54" s="15" t="s">
        <v>52</v>
      </c>
      <c r="E54" s="4">
        <f>E55+E56</f>
        <v>5920</v>
      </c>
      <c r="F54" s="4">
        <f>F55+F56</f>
        <v>294</v>
      </c>
      <c r="G54" s="4">
        <f>G55+G56</f>
        <v>6214</v>
      </c>
    </row>
    <row r="55" spans="1:19" x14ac:dyDescent="0.25">
      <c r="A55" s="10"/>
      <c r="B55" s="10"/>
      <c r="C55" s="8">
        <v>11</v>
      </c>
      <c r="D55" s="8" t="s">
        <v>9</v>
      </c>
      <c r="E55" s="4">
        <v>5920</v>
      </c>
      <c r="F55" s="4">
        <v>-6</v>
      </c>
      <c r="G55" s="4">
        <f>E55+F55</f>
        <v>5914</v>
      </c>
    </row>
    <row r="56" spans="1:19" x14ac:dyDescent="0.25">
      <c r="A56" s="10"/>
      <c r="B56" s="10"/>
      <c r="C56" s="8">
        <v>53</v>
      </c>
      <c r="D56" s="8" t="s">
        <v>28</v>
      </c>
      <c r="E56" s="4">
        <v>0</v>
      </c>
      <c r="F56" s="4">
        <v>300</v>
      </c>
      <c r="G56" s="4">
        <f>F56+E56</f>
        <v>300</v>
      </c>
    </row>
    <row r="57" spans="1:19" s="29" customFormat="1" ht="25.5" x14ac:dyDescent="0.25">
      <c r="A57" s="10"/>
      <c r="B57" s="10">
        <v>45</v>
      </c>
      <c r="C57" s="11"/>
      <c r="D57" s="11" t="s">
        <v>61</v>
      </c>
      <c r="E57" s="5">
        <f>SUM(E58:E59)</f>
        <v>66362</v>
      </c>
      <c r="F57" s="5">
        <f>SUM(F58:F59)</f>
        <v>290638</v>
      </c>
      <c r="G57" s="5">
        <f>SUM(G58:G59)</f>
        <v>357000</v>
      </c>
      <c r="M57"/>
      <c r="N57"/>
      <c r="O57"/>
      <c r="P57"/>
      <c r="Q57"/>
      <c r="R57"/>
      <c r="S57"/>
    </row>
    <row r="58" spans="1:19" s="29" customFormat="1" x14ac:dyDescent="0.25">
      <c r="A58" s="10"/>
      <c r="B58" s="10"/>
      <c r="C58" s="11">
        <v>11</v>
      </c>
      <c r="D58" s="11" t="s">
        <v>9</v>
      </c>
      <c r="E58" s="5">
        <v>0</v>
      </c>
      <c r="F58" s="5">
        <v>20000</v>
      </c>
      <c r="G58" s="5">
        <v>20000</v>
      </c>
      <c r="M58"/>
      <c r="N58"/>
      <c r="O58"/>
      <c r="P58"/>
      <c r="Q58"/>
      <c r="R58"/>
      <c r="S58"/>
    </row>
    <row r="59" spans="1:19" s="29" customFormat="1" x14ac:dyDescent="0.25">
      <c r="A59" s="10"/>
      <c r="B59" s="10"/>
      <c r="C59" s="11">
        <v>51</v>
      </c>
      <c r="D59" s="11" t="s">
        <v>57</v>
      </c>
      <c r="E59" s="5">
        <v>66362</v>
      </c>
      <c r="F59" s="5">
        <v>270638</v>
      </c>
      <c r="G59" s="5">
        <v>337000</v>
      </c>
      <c r="M59"/>
      <c r="N59"/>
      <c r="O59"/>
      <c r="P59"/>
      <c r="Q59"/>
      <c r="R59"/>
      <c r="S59"/>
    </row>
    <row r="60" spans="1:19" x14ac:dyDescent="0.25">
      <c r="C60" s="22"/>
      <c r="D60" s="22"/>
    </row>
    <row r="61" spans="1:19" x14ac:dyDescent="0.25">
      <c r="A61" s="144" t="s">
        <v>81</v>
      </c>
      <c r="B61" s="145"/>
      <c r="C61" s="145"/>
      <c r="D61" s="145"/>
      <c r="E61" s="145"/>
      <c r="F61" s="145"/>
      <c r="G61" s="146"/>
    </row>
    <row r="62" spans="1:19" x14ac:dyDescent="0.25">
      <c r="A62" s="7">
        <v>9</v>
      </c>
      <c r="B62" s="7"/>
      <c r="C62" s="8"/>
      <c r="D62" s="10" t="s">
        <v>84</v>
      </c>
      <c r="E62" s="3">
        <f t="shared" ref="E62:G63" si="2">E63</f>
        <v>31000</v>
      </c>
      <c r="F62" s="3">
        <f>F63</f>
        <v>-11500</v>
      </c>
      <c r="G62" s="3">
        <f>G63</f>
        <v>19500</v>
      </c>
    </row>
    <row r="63" spans="1:19" x14ac:dyDescent="0.25">
      <c r="A63" s="7"/>
      <c r="B63" s="7">
        <v>92</v>
      </c>
      <c r="C63" s="8"/>
      <c r="D63" s="10" t="s">
        <v>197</v>
      </c>
      <c r="E63" s="3">
        <v>31000</v>
      </c>
      <c r="F63" s="3">
        <f>F64</f>
        <v>-11500</v>
      </c>
      <c r="G63" s="3">
        <f t="shared" si="2"/>
        <v>19500</v>
      </c>
    </row>
    <row r="64" spans="1:19" x14ac:dyDescent="0.25">
      <c r="A64" s="62"/>
      <c r="B64" s="63"/>
      <c r="C64" s="64">
        <v>11</v>
      </c>
      <c r="D64" s="65" t="s">
        <v>82</v>
      </c>
      <c r="E64" s="57">
        <v>31000</v>
      </c>
      <c r="F64" s="57">
        <v>-11500</v>
      </c>
      <c r="G64" s="57">
        <v>19500</v>
      </c>
    </row>
    <row r="70" spans="1:1" x14ac:dyDescent="0.25">
      <c r="A70" t="s">
        <v>77</v>
      </c>
    </row>
  </sheetData>
  <mergeCells count="7">
    <mergeCell ref="A1:G1"/>
    <mergeCell ref="A30:G30"/>
    <mergeCell ref="A61:G61"/>
    <mergeCell ref="A6:G6"/>
    <mergeCell ref="A35:G35"/>
    <mergeCell ref="A2:G2"/>
    <mergeCell ref="A4:G4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5"/>
  <sheetViews>
    <sheetView workbookViewId="0">
      <selection activeCell="A2" sqref="A2:D2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18" x14ac:dyDescent="0.25">
      <c r="A1" s="1"/>
      <c r="B1" s="1"/>
      <c r="C1" s="2"/>
      <c r="D1" s="2"/>
    </row>
    <row r="2" spans="1:5" ht="15.75" x14ac:dyDescent="0.25">
      <c r="A2" s="129" t="s">
        <v>30</v>
      </c>
      <c r="B2" s="147"/>
      <c r="C2" s="147"/>
      <c r="D2" s="147"/>
    </row>
    <row r="3" spans="1:5" ht="18" x14ac:dyDescent="0.25">
      <c r="A3" s="1"/>
      <c r="B3" s="1"/>
      <c r="C3" s="2"/>
      <c r="D3" s="2"/>
    </row>
    <row r="4" spans="1:5" x14ac:dyDescent="0.25">
      <c r="A4" s="13" t="s">
        <v>76</v>
      </c>
      <c r="B4" s="13" t="s">
        <v>157</v>
      </c>
      <c r="C4" s="13" t="s">
        <v>182</v>
      </c>
      <c r="D4" s="13" t="s">
        <v>183</v>
      </c>
    </row>
    <row r="5" spans="1:5" ht="15.75" customHeight="1" x14ac:dyDescent="0.25">
      <c r="A5" s="6" t="s">
        <v>15</v>
      </c>
      <c r="B5" s="4">
        <f>B6+B12+B10+B8</f>
        <v>733673</v>
      </c>
      <c r="C5" s="4">
        <f>C6+C12+C10+C8</f>
        <v>492170</v>
      </c>
      <c r="D5" s="4">
        <f>D6+D12+D10+D8</f>
        <v>1225843</v>
      </c>
      <c r="E5" s="73"/>
    </row>
    <row r="6" spans="1:5" ht="15.75" customHeight="1" x14ac:dyDescent="0.25">
      <c r="A6" s="6" t="s">
        <v>32</v>
      </c>
      <c r="B6" s="4">
        <f>B7</f>
        <v>600000</v>
      </c>
      <c r="C6" s="4">
        <f>C7</f>
        <v>165444</v>
      </c>
      <c r="D6" s="4">
        <f>D7</f>
        <v>765444</v>
      </c>
    </row>
    <row r="7" spans="1:5" x14ac:dyDescent="0.25">
      <c r="A7" s="19" t="s">
        <v>33</v>
      </c>
      <c r="B7" s="4">
        <v>600000</v>
      </c>
      <c r="C7" s="4">
        <v>165444</v>
      </c>
      <c r="D7" s="4">
        <f>B7+C7</f>
        <v>765444</v>
      </c>
    </row>
    <row r="8" spans="1:5" x14ac:dyDescent="0.25">
      <c r="A8" s="6" t="s">
        <v>179</v>
      </c>
      <c r="B8" s="4">
        <f>B9</f>
        <v>14000</v>
      </c>
      <c r="C8" s="4">
        <f>C9</f>
        <v>6984</v>
      </c>
      <c r="D8" s="4">
        <f>D9</f>
        <v>20984</v>
      </c>
    </row>
    <row r="9" spans="1:5" x14ac:dyDescent="0.25">
      <c r="A9" s="20" t="s">
        <v>178</v>
      </c>
      <c r="B9" s="4">
        <v>14000</v>
      </c>
      <c r="C9" s="4">
        <v>6984</v>
      </c>
      <c r="D9" s="4">
        <f>B9+C9</f>
        <v>20984</v>
      </c>
    </row>
    <row r="10" spans="1:5" x14ac:dyDescent="0.25">
      <c r="A10" s="6" t="s">
        <v>74</v>
      </c>
      <c r="B10" s="4">
        <f t="shared" ref="B10:D10" si="0">B11</f>
        <v>6000</v>
      </c>
      <c r="C10" s="4">
        <f t="shared" si="0"/>
        <v>4553</v>
      </c>
      <c r="D10" s="4">
        <f t="shared" si="0"/>
        <v>10553</v>
      </c>
    </row>
    <row r="11" spans="1:5" x14ac:dyDescent="0.25">
      <c r="A11" s="20" t="s">
        <v>75</v>
      </c>
      <c r="B11" s="4">
        <v>6000</v>
      </c>
      <c r="C11" s="4">
        <v>4553</v>
      </c>
      <c r="D11" s="4">
        <f>B11+C11</f>
        <v>10553</v>
      </c>
    </row>
    <row r="12" spans="1:5" x14ac:dyDescent="0.25">
      <c r="A12" s="6" t="s">
        <v>180</v>
      </c>
      <c r="B12" s="4">
        <f>SUM(B13:B15)</f>
        <v>113673</v>
      </c>
      <c r="C12" s="4">
        <f t="shared" ref="C12:D12" si="1">SUM(C13:C15)</f>
        <v>315189</v>
      </c>
      <c r="D12" s="4">
        <f t="shared" si="1"/>
        <v>428862</v>
      </c>
    </row>
    <row r="13" spans="1:5" x14ac:dyDescent="0.25">
      <c r="A13" s="19" t="s">
        <v>175</v>
      </c>
      <c r="B13" s="4">
        <v>96391</v>
      </c>
      <c r="C13" s="4">
        <v>308671</v>
      </c>
      <c r="D13" s="4">
        <f>B13+C13</f>
        <v>405062</v>
      </c>
    </row>
    <row r="14" spans="1:5" x14ac:dyDescent="0.25">
      <c r="A14" s="19" t="s">
        <v>176</v>
      </c>
      <c r="B14" s="4">
        <v>3982</v>
      </c>
      <c r="C14" s="4">
        <v>-182</v>
      </c>
      <c r="D14" s="4">
        <f>B14+C14</f>
        <v>3800</v>
      </c>
    </row>
    <row r="15" spans="1:5" x14ac:dyDescent="0.25">
      <c r="A15" s="19" t="s">
        <v>177</v>
      </c>
      <c r="B15" s="4">
        <v>13300</v>
      </c>
      <c r="C15" s="4">
        <v>6700</v>
      </c>
      <c r="D15" s="4">
        <f>B15+C15</f>
        <v>20000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"/>
  <sheetViews>
    <sheetView workbookViewId="0">
      <selection sqref="A1:D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45.75" customHeight="1" x14ac:dyDescent="0.25">
      <c r="A1" s="129" t="s">
        <v>186</v>
      </c>
      <c r="B1" s="129"/>
      <c r="C1" s="129"/>
      <c r="D1" s="129"/>
    </row>
    <row r="2" spans="1:5" ht="15.75" x14ac:dyDescent="0.25">
      <c r="A2" s="129" t="s">
        <v>31</v>
      </c>
      <c r="B2" s="147"/>
      <c r="C2" s="147"/>
      <c r="D2" s="147"/>
    </row>
    <row r="3" spans="1:5" ht="18" x14ac:dyDescent="0.25">
      <c r="A3" s="1"/>
      <c r="B3" s="1"/>
      <c r="C3" s="2"/>
      <c r="D3" s="2"/>
    </row>
    <row r="4" spans="1:5" x14ac:dyDescent="0.25">
      <c r="A4" s="13" t="s">
        <v>14</v>
      </c>
      <c r="B4" s="12" t="s">
        <v>157</v>
      </c>
      <c r="C4" s="13" t="s">
        <v>182</v>
      </c>
      <c r="D4" s="13" t="s">
        <v>183</v>
      </c>
    </row>
    <row r="5" spans="1:5" ht="15.75" customHeight="1" x14ac:dyDescent="0.25">
      <c r="A5" s="6" t="s">
        <v>15</v>
      </c>
      <c r="B5" s="3">
        <f t="shared" ref="B5:B6" si="0">B6</f>
        <v>733673</v>
      </c>
      <c r="C5" s="4">
        <f t="shared" ref="C5:D5" si="1">C6</f>
        <v>492170</v>
      </c>
      <c r="D5" s="4">
        <f t="shared" si="1"/>
        <v>1225843</v>
      </c>
      <c r="E5" s="73"/>
    </row>
    <row r="6" spans="1:5" ht="15.75" customHeight="1" x14ac:dyDescent="0.25">
      <c r="A6" s="6" t="s">
        <v>72</v>
      </c>
      <c r="B6" s="3">
        <f t="shared" si="0"/>
        <v>733673</v>
      </c>
      <c r="C6" s="4">
        <f t="shared" ref="C6:D6" si="2">C7</f>
        <v>492170</v>
      </c>
      <c r="D6" s="4">
        <f t="shared" si="2"/>
        <v>1225843</v>
      </c>
    </row>
    <row r="7" spans="1:5" x14ac:dyDescent="0.25">
      <c r="A7" s="11" t="s">
        <v>73</v>
      </c>
      <c r="B7" s="3">
        <v>733673</v>
      </c>
      <c r="C7" s="4">
        <v>492170</v>
      </c>
      <c r="D7" s="4">
        <f>B7+C7</f>
        <v>1225843</v>
      </c>
    </row>
  </sheetData>
  <mergeCells count="2">
    <mergeCell ref="A2:D2"/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8" ht="48.75" customHeight="1" x14ac:dyDescent="0.25">
      <c r="A1" s="129" t="s">
        <v>181</v>
      </c>
      <c r="B1" s="129"/>
      <c r="C1" s="129"/>
      <c r="D1" s="129"/>
      <c r="E1" s="129"/>
      <c r="F1" s="129"/>
      <c r="G1" s="129"/>
    </row>
    <row r="2" spans="1:8" ht="15.75" x14ac:dyDescent="0.25">
      <c r="A2" s="129" t="s">
        <v>19</v>
      </c>
      <c r="B2" s="129"/>
      <c r="C2" s="129"/>
      <c r="D2" s="129"/>
      <c r="E2" s="129"/>
      <c r="F2" s="137"/>
      <c r="G2" s="137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ht="18" customHeight="1" x14ac:dyDescent="0.25">
      <c r="A4" s="129" t="s">
        <v>16</v>
      </c>
      <c r="B4" s="130"/>
      <c r="C4" s="130"/>
      <c r="D4" s="130"/>
      <c r="E4" s="130"/>
      <c r="F4" s="130"/>
      <c r="G4" s="130"/>
    </row>
    <row r="5" spans="1:8" ht="18" x14ac:dyDescent="0.25">
      <c r="A5" s="1"/>
      <c r="B5" s="1"/>
      <c r="C5" s="1"/>
      <c r="D5" s="1"/>
      <c r="E5" s="1"/>
      <c r="F5" s="2"/>
      <c r="G5" s="2"/>
    </row>
    <row r="6" spans="1:8" x14ac:dyDescent="0.25">
      <c r="A6" s="13" t="s">
        <v>5</v>
      </c>
      <c r="B6" s="12" t="s">
        <v>6</v>
      </c>
      <c r="C6" s="12" t="s">
        <v>7</v>
      </c>
      <c r="D6" s="12" t="s">
        <v>21</v>
      </c>
      <c r="E6" s="13" t="s">
        <v>157</v>
      </c>
      <c r="F6" s="13" t="s">
        <v>185</v>
      </c>
      <c r="G6" s="13" t="s">
        <v>183</v>
      </c>
    </row>
    <row r="7" spans="1:8" ht="26.25" x14ac:dyDescent="0.25">
      <c r="A7" s="30">
        <v>5</v>
      </c>
      <c r="B7" s="31"/>
      <c r="C7" s="31"/>
      <c r="D7" s="32" t="s">
        <v>17</v>
      </c>
      <c r="E7" s="37">
        <f t="shared" ref="E7:E8" si="0">E8</f>
        <v>0</v>
      </c>
      <c r="F7" s="37">
        <f t="shared" ref="F7:G7" si="1">F8</f>
        <v>0</v>
      </c>
      <c r="G7" s="37">
        <f t="shared" si="1"/>
        <v>0</v>
      </c>
      <c r="H7" s="73"/>
    </row>
    <row r="8" spans="1:8" ht="26.25" x14ac:dyDescent="0.25">
      <c r="A8" s="31"/>
      <c r="B8" s="33">
        <v>54</v>
      </c>
      <c r="C8" s="31"/>
      <c r="D8" s="32" t="s">
        <v>23</v>
      </c>
      <c r="E8" s="37">
        <f t="shared" si="0"/>
        <v>0</v>
      </c>
      <c r="F8" s="37">
        <f t="shared" ref="F8:G8" si="2">F9</f>
        <v>0</v>
      </c>
      <c r="G8" s="37">
        <f t="shared" si="2"/>
        <v>0</v>
      </c>
    </row>
    <row r="9" spans="1:8" x14ac:dyDescent="0.25">
      <c r="A9" s="31"/>
      <c r="B9" s="33"/>
      <c r="C9" s="35">
        <v>11</v>
      </c>
      <c r="D9" s="36" t="s">
        <v>9</v>
      </c>
      <c r="E9" s="37">
        <v>0</v>
      </c>
      <c r="F9" s="37">
        <v>0</v>
      </c>
      <c r="G9" s="37">
        <v>0</v>
      </c>
    </row>
  </sheetData>
  <mergeCells count="3">
    <mergeCell ref="A2:G2"/>
    <mergeCell ref="A4:G4"/>
    <mergeCell ref="A1:G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5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85546875" customWidth="1"/>
    <col min="4" max="4" width="30.85546875" customWidth="1"/>
    <col min="5" max="7" width="24.28515625" customWidth="1"/>
  </cols>
  <sheetData>
    <row r="1" spans="1:8" s="29" customFormat="1" ht="42.75" customHeight="1" x14ac:dyDescent="0.25">
      <c r="A1" s="129" t="s">
        <v>184</v>
      </c>
      <c r="B1" s="129"/>
      <c r="C1" s="129"/>
      <c r="D1" s="129"/>
      <c r="E1" s="129"/>
      <c r="F1" s="129"/>
      <c r="G1" s="129"/>
    </row>
    <row r="2" spans="1:8" ht="18" customHeight="1" x14ac:dyDescent="0.25">
      <c r="A2" s="129" t="s">
        <v>18</v>
      </c>
      <c r="B2" s="130"/>
      <c r="C2" s="130"/>
      <c r="D2" s="130"/>
      <c r="E2" s="130"/>
      <c r="F2" s="130"/>
      <c r="G2" s="130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s="22" customFormat="1" ht="12.75" x14ac:dyDescent="0.2">
      <c r="A4" s="163" t="s">
        <v>20</v>
      </c>
      <c r="B4" s="164"/>
      <c r="C4" s="165"/>
      <c r="D4" s="12" t="s">
        <v>21</v>
      </c>
      <c r="E4" s="13" t="s">
        <v>157</v>
      </c>
      <c r="F4" s="13" t="s">
        <v>182</v>
      </c>
      <c r="G4" s="13" t="s">
        <v>183</v>
      </c>
      <c r="H4" s="99"/>
    </row>
    <row r="5" spans="1:8" s="22" customFormat="1" ht="25.5" x14ac:dyDescent="0.2">
      <c r="A5" s="169" t="s">
        <v>35</v>
      </c>
      <c r="B5" s="170"/>
      <c r="C5" s="171"/>
      <c r="D5" s="18" t="s">
        <v>36</v>
      </c>
      <c r="E5" s="4">
        <f>E6</f>
        <v>733673</v>
      </c>
      <c r="F5" s="4">
        <f t="shared" ref="F5:G6" si="0">F6</f>
        <v>472170</v>
      </c>
      <c r="G5" s="4">
        <f t="shared" si="0"/>
        <v>1225843</v>
      </c>
    </row>
    <row r="6" spans="1:8" s="22" customFormat="1" ht="12.75" x14ac:dyDescent="0.2">
      <c r="A6" s="172" t="s">
        <v>37</v>
      </c>
      <c r="B6" s="173"/>
      <c r="C6" s="174"/>
      <c r="D6" s="18" t="s">
        <v>38</v>
      </c>
      <c r="E6" s="4">
        <f t="shared" ref="E6" si="1">E7</f>
        <v>733673</v>
      </c>
      <c r="F6" s="4">
        <f t="shared" si="0"/>
        <v>472170</v>
      </c>
      <c r="G6" s="4">
        <f t="shared" si="0"/>
        <v>1225843</v>
      </c>
    </row>
    <row r="7" spans="1:8" s="22" customFormat="1" ht="12.75" x14ac:dyDescent="0.2">
      <c r="A7" s="166" t="s">
        <v>40</v>
      </c>
      <c r="B7" s="167"/>
      <c r="C7" s="168"/>
      <c r="D7" s="18" t="s">
        <v>38</v>
      </c>
      <c r="E7" s="4">
        <f>E8+E17</f>
        <v>733673</v>
      </c>
      <c r="F7" s="4">
        <f>F8+F17</f>
        <v>472170</v>
      </c>
      <c r="G7" s="4">
        <f>G8+G17</f>
        <v>1225843</v>
      </c>
    </row>
    <row r="8" spans="1:8" s="22" customFormat="1" ht="12.75" x14ac:dyDescent="0.2">
      <c r="A8" s="157" t="s">
        <v>39</v>
      </c>
      <c r="B8" s="158"/>
      <c r="C8" s="159"/>
      <c r="D8" s="18" t="s">
        <v>41</v>
      </c>
      <c r="E8" s="4">
        <f t="shared" ref="E8:E9" si="2">E9</f>
        <v>572840</v>
      </c>
      <c r="F8" s="4">
        <f t="shared" ref="F8:G9" si="3">F9</f>
        <v>125450</v>
      </c>
      <c r="G8" s="4">
        <f t="shared" si="3"/>
        <v>698290</v>
      </c>
    </row>
    <row r="9" spans="1:8" s="22" customFormat="1" ht="12.75" x14ac:dyDescent="0.2">
      <c r="A9" s="160" t="s">
        <v>42</v>
      </c>
      <c r="B9" s="161"/>
      <c r="C9" s="162"/>
      <c r="D9" s="18" t="s">
        <v>44</v>
      </c>
      <c r="E9" s="4">
        <f t="shared" si="2"/>
        <v>572840</v>
      </c>
      <c r="F9" s="4">
        <f>F10</f>
        <v>125450</v>
      </c>
      <c r="G9" s="4">
        <f t="shared" si="3"/>
        <v>698290</v>
      </c>
    </row>
    <row r="10" spans="1:8" s="22" customFormat="1" ht="12.75" x14ac:dyDescent="0.2">
      <c r="A10" s="148" t="s">
        <v>43</v>
      </c>
      <c r="B10" s="149"/>
      <c r="C10" s="150"/>
      <c r="D10" s="17" t="s">
        <v>9</v>
      </c>
      <c r="E10" s="4">
        <f>E11+E15</f>
        <v>572840</v>
      </c>
      <c r="F10" s="4">
        <f>F11+F15</f>
        <v>125450</v>
      </c>
      <c r="G10" s="4">
        <f>G11+G15</f>
        <v>698290</v>
      </c>
    </row>
    <row r="11" spans="1:8" s="22" customFormat="1" ht="12.75" x14ac:dyDescent="0.2">
      <c r="A11" s="151" t="s">
        <v>45</v>
      </c>
      <c r="B11" s="152"/>
      <c r="C11" s="153"/>
      <c r="D11" s="17" t="s">
        <v>11</v>
      </c>
      <c r="E11" s="4">
        <f>SUM(E12:E14)</f>
        <v>572240</v>
      </c>
      <c r="F11" s="4">
        <f>SUM(F12:F14)</f>
        <v>125450</v>
      </c>
      <c r="G11" s="4">
        <f>SUM(G12:G14)</f>
        <v>697690</v>
      </c>
    </row>
    <row r="12" spans="1:8" s="22" customFormat="1" ht="12.75" x14ac:dyDescent="0.2">
      <c r="A12" s="154" t="s">
        <v>46</v>
      </c>
      <c r="B12" s="155"/>
      <c r="C12" s="156"/>
      <c r="D12" s="17" t="s">
        <v>12</v>
      </c>
      <c r="E12" s="4">
        <v>483500</v>
      </c>
      <c r="F12" s="4">
        <v>104690</v>
      </c>
      <c r="G12" s="4">
        <f>E12+F12</f>
        <v>588190</v>
      </c>
    </row>
    <row r="13" spans="1:8" s="100" customFormat="1" ht="12.75" x14ac:dyDescent="0.2">
      <c r="A13" s="154" t="s">
        <v>47</v>
      </c>
      <c r="B13" s="155"/>
      <c r="C13" s="156"/>
      <c r="D13" s="17" t="s">
        <v>22</v>
      </c>
      <c r="E13" s="4">
        <v>88480</v>
      </c>
      <c r="F13" s="4">
        <v>20760</v>
      </c>
      <c r="G13" s="4">
        <f>E13+F13</f>
        <v>109240</v>
      </c>
    </row>
    <row r="14" spans="1:8" s="22" customFormat="1" ht="12.75" x14ac:dyDescent="0.2">
      <c r="A14" s="154" t="s">
        <v>48</v>
      </c>
      <c r="B14" s="176"/>
      <c r="C14" s="177"/>
      <c r="D14" s="17" t="s">
        <v>49</v>
      </c>
      <c r="E14" s="4">
        <v>260</v>
      </c>
      <c r="F14" s="4">
        <v>0</v>
      </c>
      <c r="G14" s="4">
        <f>E14+F14</f>
        <v>260</v>
      </c>
    </row>
    <row r="15" spans="1:8" s="22" customFormat="1" ht="25.5" x14ac:dyDescent="0.2">
      <c r="A15" s="151" t="s">
        <v>51</v>
      </c>
      <c r="B15" s="178"/>
      <c r="C15" s="179"/>
      <c r="D15" s="17" t="s">
        <v>13</v>
      </c>
      <c r="E15" s="4">
        <f>E16</f>
        <v>600</v>
      </c>
      <c r="F15" s="4">
        <f>F16</f>
        <v>0</v>
      </c>
      <c r="G15" s="4">
        <f>G16</f>
        <v>600</v>
      </c>
    </row>
    <row r="16" spans="1:8" s="22" customFormat="1" ht="25.5" x14ac:dyDescent="0.2">
      <c r="A16" s="154" t="s">
        <v>50</v>
      </c>
      <c r="B16" s="176"/>
      <c r="C16" s="177"/>
      <c r="D16" s="17" t="s">
        <v>52</v>
      </c>
      <c r="E16" s="4">
        <v>600</v>
      </c>
      <c r="F16" s="4">
        <v>0</v>
      </c>
      <c r="G16" s="4">
        <f>E16+F16</f>
        <v>600</v>
      </c>
    </row>
    <row r="17" spans="1:7" s="22" customFormat="1" ht="25.5" x14ac:dyDescent="0.2">
      <c r="A17" s="157" t="s">
        <v>53</v>
      </c>
      <c r="B17" s="158"/>
      <c r="C17" s="159"/>
      <c r="D17" s="18" t="s">
        <v>54</v>
      </c>
      <c r="E17" s="4">
        <f>E18+E24+E31+E44+E59</f>
        <v>160833</v>
      </c>
      <c r="F17" s="4">
        <f>F18+F24+F31+F44+F59+F69</f>
        <v>346720</v>
      </c>
      <c r="G17" s="4">
        <f>G18+G24+G31+G44+G59+G69</f>
        <v>527553</v>
      </c>
    </row>
    <row r="18" spans="1:7" s="22" customFormat="1" ht="25.5" x14ac:dyDescent="0.2">
      <c r="A18" s="160" t="s">
        <v>55</v>
      </c>
      <c r="B18" s="161"/>
      <c r="C18" s="162"/>
      <c r="D18" s="18" t="s">
        <v>56</v>
      </c>
      <c r="E18" s="4">
        <f>E19</f>
        <v>20520</v>
      </c>
      <c r="F18" s="4">
        <f t="shared" ref="F18:G18" si="4">F19</f>
        <v>3594</v>
      </c>
      <c r="G18" s="4">
        <f t="shared" si="4"/>
        <v>24114</v>
      </c>
    </row>
    <row r="19" spans="1:7" s="22" customFormat="1" ht="15" customHeight="1" x14ac:dyDescent="0.2">
      <c r="A19" s="148" t="s">
        <v>43</v>
      </c>
      <c r="B19" s="149"/>
      <c r="C19" s="150"/>
      <c r="D19" s="17" t="s">
        <v>9</v>
      </c>
      <c r="E19" s="4">
        <f>E20+E22</f>
        <v>20520</v>
      </c>
      <c r="F19" s="4">
        <f>F20+F22</f>
        <v>3594</v>
      </c>
      <c r="G19" s="4">
        <f>G20+G22</f>
        <v>24114</v>
      </c>
    </row>
    <row r="20" spans="1:7" s="22" customFormat="1" ht="12.75" x14ac:dyDescent="0.2">
      <c r="A20" s="151" t="s">
        <v>45</v>
      </c>
      <c r="B20" s="152"/>
      <c r="C20" s="153"/>
      <c r="D20" s="17" t="s">
        <v>11</v>
      </c>
      <c r="E20" s="4">
        <f>E21</f>
        <v>15200</v>
      </c>
      <c r="F20" s="4">
        <f t="shared" ref="F20:G20" si="5">F21</f>
        <v>3600</v>
      </c>
      <c r="G20" s="4">
        <f t="shared" si="5"/>
        <v>18800</v>
      </c>
    </row>
    <row r="21" spans="1:7" s="22" customFormat="1" ht="15" customHeight="1" x14ac:dyDescent="0.2">
      <c r="A21" s="154" t="s">
        <v>47</v>
      </c>
      <c r="B21" s="155"/>
      <c r="C21" s="156"/>
      <c r="D21" s="17" t="s">
        <v>22</v>
      </c>
      <c r="E21" s="4">
        <v>15200</v>
      </c>
      <c r="F21" s="4">
        <v>3600</v>
      </c>
      <c r="G21" s="4">
        <f>E21+F21</f>
        <v>18800</v>
      </c>
    </row>
    <row r="22" spans="1:7" s="22" customFormat="1" ht="25.5" x14ac:dyDescent="0.2">
      <c r="A22" s="151" t="s">
        <v>51</v>
      </c>
      <c r="B22" s="152"/>
      <c r="C22" s="153"/>
      <c r="D22" s="17" t="s">
        <v>13</v>
      </c>
      <c r="E22" s="4">
        <f>E23</f>
        <v>5320</v>
      </c>
      <c r="F22" s="4">
        <f>F23</f>
        <v>-6</v>
      </c>
      <c r="G22" s="4">
        <f>G23</f>
        <v>5314</v>
      </c>
    </row>
    <row r="23" spans="1:7" s="22" customFormat="1" ht="25.5" x14ac:dyDescent="0.2">
      <c r="A23" s="175" t="s">
        <v>50</v>
      </c>
      <c r="B23" s="175"/>
      <c r="C23" s="175"/>
      <c r="D23" s="26" t="s">
        <v>52</v>
      </c>
      <c r="E23" s="98">
        <v>5320</v>
      </c>
      <c r="F23" s="98">
        <v>-6</v>
      </c>
      <c r="G23" s="98">
        <f>E23+F23</f>
        <v>5314</v>
      </c>
    </row>
    <row r="24" spans="1:7" s="22" customFormat="1" ht="12.75" x14ac:dyDescent="0.2">
      <c r="A24" s="180" t="s">
        <v>58</v>
      </c>
      <c r="B24" s="180"/>
      <c r="C24" s="180"/>
      <c r="D24" s="28" t="s">
        <v>59</v>
      </c>
      <c r="E24" s="98">
        <f>E28</f>
        <v>66362</v>
      </c>
      <c r="F24" s="98">
        <f>F28</f>
        <v>33638</v>
      </c>
      <c r="G24" s="98">
        <f>G25+G28</f>
        <v>120000</v>
      </c>
    </row>
    <row r="25" spans="1:7" s="22" customFormat="1" ht="12.75" customHeight="1" x14ac:dyDescent="0.2">
      <c r="A25" s="181" t="s">
        <v>43</v>
      </c>
      <c r="B25" s="181"/>
      <c r="C25" s="181"/>
      <c r="D25" s="26" t="s">
        <v>9</v>
      </c>
      <c r="E25" s="98">
        <f>E26</f>
        <v>0</v>
      </c>
      <c r="F25" s="98">
        <f t="shared" ref="F25:G25" si="6">F26</f>
        <v>20000</v>
      </c>
      <c r="G25" s="98">
        <f t="shared" si="6"/>
        <v>20000</v>
      </c>
    </row>
    <row r="26" spans="1:7" s="22" customFormat="1" ht="25.5" customHeight="1" x14ac:dyDescent="0.2">
      <c r="A26" s="151" t="s">
        <v>51</v>
      </c>
      <c r="B26" s="152"/>
      <c r="C26" s="153"/>
      <c r="D26" s="25" t="s">
        <v>13</v>
      </c>
      <c r="E26" s="98">
        <f>SUM(E27:E27)</f>
        <v>0</v>
      </c>
      <c r="F26" s="98">
        <f>SUM(F27:F27)</f>
        <v>20000</v>
      </c>
      <c r="G26" s="98">
        <f>SUM(G27:G27)</f>
        <v>20000</v>
      </c>
    </row>
    <row r="27" spans="1:7" s="22" customFormat="1" ht="25.5" customHeight="1" x14ac:dyDescent="0.2">
      <c r="A27" s="175" t="s">
        <v>60</v>
      </c>
      <c r="B27" s="175"/>
      <c r="C27" s="175"/>
      <c r="D27" s="26" t="s">
        <v>61</v>
      </c>
      <c r="E27" s="98">
        <v>0</v>
      </c>
      <c r="F27" s="98">
        <v>20000</v>
      </c>
      <c r="G27" s="98">
        <f>E27+F27</f>
        <v>20000</v>
      </c>
    </row>
    <row r="28" spans="1:7" s="22" customFormat="1" ht="12.75" x14ac:dyDescent="0.2">
      <c r="A28" s="181" t="s">
        <v>170</v>
      </c>
      <c r="B28" s="181"/>
      <c r="C28" s="181"/>
      <c r="D28" s="26" t="s">
        <v>57</v>
      </c>
      <c r="E28" s="98">
        <f>E29</f>
        <v>66362</v>
      </c>
      <c r="F28" s="98">
        <f t="shared" ref="F28:G28" si="7">F29</f>
        <v>33638</v>
      </c>
      <c r="G28" s="98">
        <f t="shared" si="7"/>
        <v>100000</v>
      </c>
    </row>
    <row r="29" spans="1:7" s="22" customFormat="1" ht="25.5" x14ac:dyDescent="0.2">
      <c r="A29" s="151" t="s">
        <v>51</v>
      </c>
      <c r="B29" s="152"/>
      <c r="C29" s="153"/>
      <c r="D29" s="25" t="s">
        <v>13</v>
      </c>
      <c r="E29" s="98">
        <f>SUM(E30:E30)</f>
        <v>66362</v>
      </c>
      <c r="F29" s="98">
        <f>SUM(F30:F30)</f>
        <v>33638</v>
      </c>
      <c r="G29" s="98">
        <f>SUM(G30:G30)</f>
        <v>100000</v>
      </c>
    </row>
    <row r="30" spans="1:7" s="22" customFormat="1" ht="25.5" x14ac:dyDescent="0.2">
      <c r="A30" s="175" t="s">
        <v>60</v>
      </c>
      <c r="B30" s="175"/>
      <c r="C30" s="175"/>
      <c r="D30" s="26" t="s">
        <v>61</v>
      </c>
      <c r="E30" s="98">
        <v>66362</v>
      </c>
      <c r="F30" s="98">
        <v>33638</v>
      </c>
      <c r="G30" s="98">
        <f>E30+F30</f>
        <v>100000</v>
      </c>
    </row>
    <row r="31" spans="1:7" s="22" customFormat="1" ht="12.75" x14ac:dyDescent="0.2">
      <c r="A31" s="180" t="s">
        <v>62</v>
      </c>
      <c r="B31" s="180"/>
      <c r="C31" s="180"/>
      <c r="D31" s="27" t="s">
        <v>63</v>
      </c>
      <c r="E31" s="98">
        <f>E32+E41+E38+E35</f>
        <v>32465</v>
      </c>
      <c r="F31" s="98">
        <f>F32+F41+F38+F35</f>
        <v>24477</v>
      </c>
      <c r="G31" s="98">
        <f>G32+G35+G38+G41</f>
        <v>56942</v>
      </c>
    </row>
    <row r="32" spans="1:7" s="22" customFormat="1" ht="12.75" x14ac:dyDescent="0.2">
      <c r="A32" s="148" t="s">
        <v>43</v>
      </c>
      <c r="B32" s="149"/>
      <c r="C32" s="150"/>
      <c r="D32" s="25" t="s">
        <v>9</v>
      </c>
      <c r="E32" s="98">
        <f t="shared" ref="E32:E33" si="8">E33</f>
        <v>2927</v>
      </c>
      <c r="F32" s="98">
        <f t="shared" ref="F32:G33" si="9">F33</f>
        <v>16400</v>
      </c>
      <c r="G32" s="98">
        <f t="shared" si="9"/>
        <v>19327</v>
      </c>
    </row>
    <row r="33" spans="1:7" s="22" customFormat="1" ht="12.75" x14ac:dyDescent="0.2">
      <c r="A33" s="151" t="s">
        <v>45</v>
      </c>
      <c r="B33" s="152"/>
      <c r="C33" s="153"/>
      <c r="D33" s="25" t="s">
        <v>11</v>
      </c>
      <c r="E33" s="98">
        <f t="shared" si="8"/>
        <v>2927</v>
      </c>
      <c r="F33" s="98">
        <f t="shared" si="9"/>
        <v>16400</v>
      </c>
      <c r="G33" s="98">
        <f t="shared" si="9"/>
        <v>19327</v>
      </c>
    </row>
    <row r="34" spans="1:7" s="22" customFormat="1" ht="12.75" x14ac:dyDescent="0.2">
      <c r="A34" s="154" t="s">
        <v>47</v>
      </c>
      <c r="B34" s="155"/>
      <c r="C34" s="156"/>
      <c r="D34" s="25" t="s">
        <v>22</v>
      </c>
      <c r="E34" s="98">
        <v>2927</v>
      </c>
      <c r="F34" s="98">
        <v>16400</v>
      </c>
      <c r="G34" s="98">
        <f>E34+F34</f>
        <v>19327</v>
      </c>
    </row>
    <row r="35" spans="1:7" s="22" customFormat="1" ht="12.75" x14ac:dyDescent="0.2">
      <c r="A35" s="148" t="s">
        <v>174</v>
      </c>
      <c r="B35" s="149"/>
      <c r="C35" s="150"/>
      <c r="D35" s="25" t="s">
        <v>24</v>
      </c>
      <c r="E35" s="98">
        <f>E36</f>
        <v>10000</v>
      </c>
      <c r="F35" s="98">
        <f t="shared" ref="F35:G35" si="10">F36</f>
        <v>0</v>
      </c>
      <c r="G35" s="98">
        <f t="shared" si="10"/>
        <v>10000</v>
      </c>
    </row>
    <row r="36" spans="1:7" s="22" customFormat="1" ht="12.75" x14ac:dyDescent="0.2">
      <c r="A36" s="151" t="s">
        <v>45</v>
      </c>
      <c r="B36" s="152"/>
      <c r="C36" s="153"/>
      <c r="D36" s="25" t="s">
        <v>11</v>
      </c>
      <c r="E36" s="98">
        <f>E37</f>
        <v>10000</v>
      </c>
      <c r="F36" s="98">
        <f>F37</f>
        <v>0</v>
      </c>
      <c r="G36" s="98">
        <f>G37</f>
        <v>10000</v>
      </c>
    </row>
    <row r="37" spans="1:7" s="22" customFormat="1" ht="12.75" x14ac:dyDescent="0.2">
      <c r="A37" s="154" t="s">
        <v>47</v>
      </c>
      <c r="B37" s="155"/>
      <c r="C37" s="156"/>
      <c r="D37" s="25" t="s">
        <v>22</v>
      </c>
      <c r="E37" s="98">
        <v>10000</v>
      </c>
      <c r="F37" s="98">
        <v>0</v>
      </c>
      <c r="G37" s="98">
        <f>E37+F37</f>
        <v>10000</v>
      </c>
    </row>
    <row r="38" spans="1:7" s="22" customFormat="1" ht="12.75" x14ac:dyDescent="0.2">
      <c r="A38" s="148" t="s">
        <v>173</v>
      </c>
      <c r="B38" s="149"/>
      <c r="C38" s="150"/>
      <c r="D38" s="25" t="s">
        <v>29</v>
      </c>
      <c r="E38" s="98">
        <f>E39</f>
        <v>6000</v>
      </c>
      <c r="F38" s="98">
        <f>F39</f>
        <v>4553</v>
      </c>
      <c r="G38" s="98">
        <f t="shared" ref="E38:G39" si="11">G39</f>
        <v>10553</v>
      </c>
    </row>
    <row r="39" spans="1:7" s="22" customFormat="1" ht="12.75" x14ac:dyDescent="0.2">
      <c r="A39" s="151" t="s">
        <v>45</v>
      </c>
      <c r="B39" s="152"/>
      <c r="C39" s="153"/>
      <c r="D39" s="25" t="s">
        <v>11</v>
      </c>
      <c r="E39" s="98">
        <f t="shared" si="11"/>
        <v>6000</v>
      </c>
      <c r="F39" s="98">
        <f t="shared" si="11"/>
        <v>4553</v>
      </c>
      <c r="G39" s="98">
        <f t="shared" si="11"/>
        <v>10553</v>
      </c>
    </row>
    <row r="40" spans="1:7" s="22" customFormat="1" ht="12.75" x14ac:dyDescent="0.2">
      <c r="A40" s="154" t="s">
        <v>47</v>
      </c>
      <c r="B40" s="155"/>
      <c r="C40" s="156"/>
      <c r="D40" s="25" t="s">
        <v>22</v>
      </c>
      <c r="E40" s="98">
        <v>6000</v>
      </c>
      <c r="F40" s="98">
        <v>4553</v>
      </c>
      <c r="G40" s="98">
        <f>E40+F40</f>
        <v>10553</v>
      </c>
    </row>
    <row r="41" spans="1:7" s="22" customFormat="1" ht="12.75" x14ac:dyDescent="0.2">
      <c r="A41" s="182" t="s">
        <v>170</v>
      </c>
      <c r="B41" s="183"/>
      <c r="C41" s="184"/>
      <c r="D41" s="24" t="s">
        <v>57</v>
      </c>
      <c r="E41" s="98">
        <f>E42</f>
        <v>13538</v>
      </c>
      <c r="F41" s="98">
        <f t="shared" ref="F41:G42" si="12">F42</f>
        <v>3524</v>
      </c>
      <c r="G41" s="98">
        <f>E41+F41</f>
        <v>17062</v>
      </c>
    </row>
    <row r="42" spans="1:7" s="22" customFormat="1" ht="12.75" x14ac:dyDescent="0.2">
      <c r="A42" s="151" t="s">
        <v>45</v>
      </c>
      <c r="B42" s="152"/>
      <c r="C42" s="153"/>
      <c r="D42" s="25" t="s">
        <v>11</v>
      </c>
      <c r="E42" s="98">
        <f>E43</f>
        <v>13538</v>
      </c>
      <c r="F42" s="98">
        <f t="shared" si="12"/>
        <v>3524</v>
      </c>
      <c r="G42" s="98">
        <f t="shared" si="12"/>
        <v>17062</v>
      </c>
    </row>
    <row r="43" spans="1:7" s="22" customFormat="1" ht="12.75" x14ac:dyDescent="0.2">
      <c r="A43" s="154" t="s">
        <v>47</v>
      </c>
      <c r="B43" s="155"/>
      <c r="C43" s="156"/>
      <c r="D43" s="25" t="s">
        <v>22</v>
      </c>
      <c r="E43" s="98">
        <v>13538</v>
      </c>
      <c r="F43" s="98">
        <v>3524</v>
      </c>
      <c r="G43" s="98">
        <f>E43+F43</f>
        <v>17062</v>
      </c>
    </row>
    <row r="44" spans="1:7" s="22" customFormat="1" ht="12.75" x14ac:dyDescent="0.2">
      <c r="A44" s="180" t="s">
        <v>64</v>
      </c>
      <c r="B44" s="180"/>
      <c r="C44" s="180"/>
      <c r="D44" s="27" t="s">
        <v>65</v>
      </c>
      <c r="E44" s="98">
        <f>E48+E51+E54</f>
        <v>33773</v>
      </c>
      <c r="F44" s="98">
        <f>F45+F48+F51+F54</f>
        <v>31011</v>
      </c>
      <c r="G44" s="98">
        <f>G45+G48+G51+G54</f>
        <v>64784</v>
      </c>
    </row>
    <row r="45" spans="1:7" s="22" customFormat="1" ht="12.75" x14ac:dyDescent="0.2">
      <c r="A45" s="185" t="s">
        <v>174</v>
      </c>
      <c r="B45" s="186"/>
      <c r="C45" s="187"/>
      <c r="D45" s="118" t="s">
        <v>24</v>
      </c>
      <c r="E45" s="101">
        <v>0</v>
      </c>
      <c r="F45" s="116">
        <f>F46</f>
        <v>6984</v>
      </c>
      <c r="G45" s="98">
        <f>E45+F45</f>
        <v>6984</v>
      </c>
    </row>
    <row r="46" spans="1:7" s="22" customFormat="1" ht="12.75" x14ac:dyDescent="0.2">
      <c r="A46" s="191" t="s">
        <v>45</v>
      </c>
      <c r="B46" s="192"/>
      <c r="C46" s="193"/>
      <c r="D46" s="104" t="s">
        <v>11</v>
      </c>
      <c r="E46" s="101">
        <v>0</v>
      </c>
      <c r="F46" s="102">
        <f>F47</f>
        <v>6984</v>
      </c>
      <c r="G46" s="98">
        <f>E46+F46</f>
        <v>6984</v>
      </c>
    </row>
    <row r="47" spans="1:7" s="22" customFormat="1" ht="12.75" x14ac:dyDescent="0.2">
      <c r="A47" s="188" t="s">
        <v>47</v>
      </c>
      <c r="B47" s="189"/>
      <c r="C47" s="190"/>
      <c r="D47" s="104" t="s">
        <v>22</v>
      </c>
      <c r="E47" s="101">
        <v>0</v>
      </c>
      <c r="F47" s="98">
        <v>6984</v>
      </c>
      <c r="G47" s="98">
        <f>E47+F47</f>
        <v>6984</v>
      </c>
    </row>
    <row r="48" spans="1:7" s="22" customFormat="1" ht="12.75" x14ac:dyDescent="0.2">
      <c r="A48" s="185" t="s">
        <v>170</v>
      </c>
      <c r="B48" s="186"/>
      <c r="C48" s="187"/>
      <c r="D48" s="104" t="s">
        <v>57</v>
      </c>
      <c r="E48" s="98">
        <f>E49</f>
        <v>16491</v>
      </c>
      <c r="F48" s="101">
        <f>F49</f>
        <v>17509</v>
      </c>
      <c r="G48" s="98">
        <f>G49</f>
        <v>34000</v>
      </c>
    </row>
    <row r="49" spans="1:7" s="22" customFormat="1" ht="12.75" x14ac:dyDescent="0.2">
      <c r="A49" s="151" t="s">
        <v>45</v>
      </c>
      <c r="B49" s="152"/>
      <c r="C49" s="153"/>
      <c r="D49" s="92" t="s">
        <v>11</v>
      </c>
      <c r="E49" s="98">
        <f>E50</f>
        <v>16491</v>
      </c>
      <c r="F49" s="98">
        <f t="shared" ref="F49:G49" si="13">F50</f>
        <v>17509</v>
      </c>
      <c r="G49" s="98">
        <f t="shared" si="13"/>
        <v>34000</v>
      </c>
    </row>
    <row r="50" spans="1:7" s="22" customFormat="1" ht="12.75" x14ac:dyDescent="0.2">
      <c r="A50" s="154" t="s">
        <v>47</v>
      </c>
      <c r="B50" s="155"/>
      <c r="C50" s="156"/>
      <c r="D50" s="92" t="s">
        <v>22</v>
      </c>
      <c r="E50" s="98">
        <v>16491</v>
      </c>
      <c r="F50" s="98">
        <v>17509</v>
      </c>
      <c r="G50" s="98">
        <f>E50+F50</f>
        <v>34000</v>
      </c>
    </row>
    <row r="51" spans="1:7" s="22" customFormat="1" ht="12.75" x14ac:dyDescent="0.2">
      <c r="A51" s="148" t="s">
        <v>171</v>
      </c>
      <c r="B51" s="149"/>
      <c r="C51" s="150"/>
      <c r="D51" s="25" t="s">
        <v>66</v>
      </c>
      <c r="E51" s="98">
        <f>E52</f>
        <v>3982</v>
      </c>
      <c r="F51" s="116">
        <v>-182</v>
      </c>
      <c r="G51" s="98">
        <f>G52</f>
        <v>3800</v>
      </c>
    </row>
    <row r="52" spans="1:7" s="22" customFormat="1" ht="12.75" x14ac:dyDescent="0.2">
      <c r="A52" s="151" t="s">
        <v>45</v>
      </c>
      <c r="B52" s="152"/>
      <c r="C52" s="153"/>
      <c r="D52" s="25" t="s">
        <v>11</v>
      </c>
      <c r="E52" s="98">
        <f t="shared" ref="E52:G52" si="14">SUM(E53)</f>
        <v>3982</v>
      </c>
      <c r="F52" s="98">
        <f t="shared" si="14"/>
        <v>-182</v>
      </c>
      <c r="G52" s="98">
        <f t="shared" si="14"/>
        <v>3800</v>
      </c>
    </row>
    <row r="53" spans="1:7" s="22" customFormat="1" ht="12.75" x14ac:dyDescent="0.2">
      <c r="A53" s="154" t="s">
        <v>47</v>
      </c>
      <c r="B53" s="155"/>
      <c r="C53" s="156"/>
      <c r="D53" s="25" t="s">
        <v>22</v>
      </c>
      <c r="E53" s="98">
        <v>3982</v>
      </c>
      <c r="F53" s="98">
        <v>-182</v>
      </c>
      <c r="G53" s="98">
        <f>E53+F53</f>
        <v>3800</v>
      </c>
    </row>
    <row r="54" spans="1:7" s="22" customFormat="1" ht="12.75" x14ac:dyDescent="0.2">
      <c r="A54" s="148" t="s">
        <v>172</v>
      </c>
      <c r="B54" s="149"/>
      <c r="C54" s="150"/>
      <c r="D54" s="25" t="s">
        <v>28</v>
      </c>
      <c r="E54" s="101">
        <f>E55</f>
        <v>13300</v>
      </c>
      <c r="F54" s="116">
        <f>F55+F57</f>
        <v>6700</v>
      </c>
      <c r="G54" s="98">
        <f>G55+G57</f>
        <v>20000</v>
      </c>
    </row>
    <row r="55" spans="1:7" s="22" customFormat="1" ht="12.75" x14ac:dyDescent="0.2">
      <c r="A55" s="151" t="s">
        <v>45</v>
      </c>
      <c r="B55" s="152"/>
      <c r="C55" s="153"/>
      <c r="D55" s="25" t="s">
        <v>11</v>
      </c>
      <c r="E55" s="98">
        <f t="shared" ref="E55:F55" si="15">SUM(E56)</f>
        <v>13300</v>
      </c>
      <c r="F55" s="98">
        <f t="shared" si="15"/>
        <v>6400</v>
      </c>
      <c r="G55" s="98">
        <f>E55+F55</f>
        <v>19700</v>
      </c>
    </row>
    <row r="56" spans="1:7" s="22" customFormat="1" ht="12.75" x14ac:dyDescent="0.2">
      <c r="A56" s="154" t="s">
        <v>47</v>
      </c>
      <c r="B56" s="155"/>
      <c r="C56" s="156"/>
      <c r="D56" s="25" t="s">
        <v>22</v>
      </c>
      <c r="E56" s="98">
        <v>13300</v>
      </c>
      <c r="F56" s="98">
        <v>6400</v>
      </c>
      <c r="G56" s="98">
        <f>E56+F56</f>
        <v>19700</v>
      </c>
    </row>
    <row r="57" spans="1:7" s="22" customFormat="1" ht="25.5" x14ac:dyDescent="0.2">
      <c r="A57" s="191" t="s">
        <v>51</v>
      </c>
      <c r="B57" s="192"/>
      <c r="C57" s="193"/>
      <c r="D57" s="121" t="s">
        <v>13</v>
      </c>
      <c r="E57" s="113">
        <f>E58</f>
        <v>0</v>
      </c>
      <c r="F57" s="113">
        <f>F58</f>
        <v>300</v>
      </c>
      <c r="G57" s="113">
        <f>G58</f>
        <v>300</v>
      </c>
    </row>
    <row r="58" spans="1:7" s="22" customFormat="1" ht="25.5" x14ac:dyDescent="0.2">
      <c r="A58" s="194" t="s">
        <v>50</v>
      </c>
      <c r="B58" s="195"/>
      <c r="C58" s="196"/>
      <c r="D58" s="10" t="s">
        <v>52</v>
      </c>
      <c r="E58" s="122">
        <v>0</v>
      </c>
      <c r="F58" s="101">
        <v>300</v>
      </c>
      <c r="G58" s="101">
        <f>E58+F58</f>
        <v>300</v>
      </c>
    </row>
    <row r="59" spans="1:7" s="22" customFormat="1" ht="12.75" x14ac:dyDescent="0.2">
      <c r="A59" s="197" t="s">
        <v>67</v>
      </c>
      <c r="B59" s="198"/>
      <c r="C59" s="198"/>
      <c r="D59" s="23" t="s">
        <v>68</v>
      </c>
      <c r="E59" s="98">
        <f>E60+E63+E66</f>
        <v>7713</v>
      </c>
      <c r="F59" s="98">
        <f>F60+F63+F66</f>
        <v>4000</v>
      </c>
      <c r="G59" s="98">
        <f>G60+G63+G66</f>
        <v>11713</v>
      </c>
    </row>
    <row r="60" spans="1:7" s="22" customFormat="1" ht="12.75" customHeight="1" x14ac:dyDescent="0.2">
      <c r="A60" s="148" t="s">
        <v>43</v>
      </c>
      <c r="B60" s="149"/>
      <c r="C60" s="150"/>
      <c r="D60" s="25" t="s">
        <v>9</v>
      </c>
      <c r="E60" s="98">
        <f t="shared" ref="E60:G61" si="16">E61</f>
        <v>3713</v>
      </c>
      <c r="F60" s="98">
        <f t="shared" si="16"/>
        <v>0</v>
      </c>
      <c r="G60" s="98">
        <f t="shared" si="16"/>
        <v>3713</v>
      </c>
    </row>
    <row r="61" spans="1:7" s="22" customFormat="1" ht="12.75" customHeight="1" x14ac:dyDescent="0.2">
      <c r="A61" s="151" t="s">
        <v>45</v>
      </c>
      <c r="B61" s="152"/>
      <c r="C61" s="153"/>
      <c r="D61" s="25" t="s">
        <v>11</v>
      </c>
      <c r="E61" s="98">
        <f t="shared" si="16"/>
        <v>3713</v>
      </c>
      <c r="F61" s="98">
        <f t="shared" si="16"/>
        <v>0</v>
      </c>
      <c r="G61" s="98">
        <f t="shared" si="16"/>
        <v>3713</v>
      </c>
    </row>
    <row r="62" spans="1:7" s="22" customFormat="1" ht="12.75" customHeight="1" x14ac:dyDescent="0.2">
      <c r="A62" s="154" t="s">
        <v>47</v>
      </c>
      <c r="B62" s="155"/>
      <c r="C62" s="156"/>
      <c r="D62" s="25" t="s">
        <v>22</v>
      </c>
      <c r="E62" s="98">
        <v>3713</v>
      </c>
      <c r="F62" s="98">
        <v>0</v>
      </c>
      <c r="G62" s="98">
        <f>E62+F62</f>
        <v>3713</v>
      </c>
    </row>
    <row r="63" spans="1:7" s="22" customFormat="1" ht="12.75" customHeight="1" x14ac:dyDescent="0.2">
      <c r="A63" s="148" t="s">
        <v>174</v>
      </c>
      <c r="B63" s="149"/>
      <c r="C63" s="150"/>
      <c r="D63" s="25" t="s">
        <v>24</v>
      </c>
      <c r="E63" s="98">
        <f t="shared" ref="E63:G64" si="17">E64</f>
        <v>4000</v>
      </c>
      <c r="F63" s="98">
        <f t="shared" si="17"/>
        <v>0</v>
      </c>
      <c r="G63" s="98">
        <f t="shared" si="17"/>
        <v>4000</v>
      </c>
    </row>
    <row r="64" spans="1:7" x14ac:dyDescent="0.25">
      <c r="A64" s="151" t="s">
        <v>45</v>
      </c>
      <c r="B64" s="152"/>
      <c r="C64" s="153"/>
      <c r="D64" s="25" t="s">
        <v>11</v>
      </c>
      <c r="E64" s="98">
        <f t="shared" si="17"/>
        <v>4000</v>
      </c>
      <c r="F64" s="98">
        <f t="shared" si="17"/>
        <v>0</v>
      </c>
      <c r="G64" s="98">
        <f t="shared" si="17"/>
        <v>4000</v>
      </c>
    </row>
    <row r="65" spans="1:7" x14ac:dyDescent="0.25">
      <c r="A65" s="154" t="s">
        <v>47</v>
      </c>
      <c r="B65" s="155"/>
      <c r="C65" s="156"/>
      <c r="D65" s="25" t="s">
        <v>22</v>
      </c>
      <c r="E65" s="98">
        <v>4000</v>
      </c>
      <c r="F65" s="98">
        <v>0</v>
      </c>
      <c r="G65" s="98">
        <f>E65+F65</f>
        <v>4000</v>
      </c>
    </row>
    <row r="66" spans="1:7" x14ac:dyDescent="0.25">
      <c r="A66" s="185" t="s">
        <v>170</v>
      </c>
      <c r="B66" s="186"/>
      <c r="C66" s="187"/>
      <c r="D66" s="121" t="s">
        <v>57</v>
      </c>
      <c r="E66" s="113">
        <v>0</v>
      </c>
      <c r="F66" s="113">
        <f>F67</f>
        <v>4000</v>
      </c>
      <c r="G66" s="4">
        <f>E66+F66</f>
        <v>4000</v>
      </c>
    </row>
    <row r="67" spans="1:7" x14ac:dyDescent="0.25">
      <c r="A67" s="151" t="s">
        <v>45</v>
      </c>
      <c r="B67" s="152"/>
      <c r="C67" s="153"/>
      <c r="D67" s="17" t="s">
        <v>11</v>
      </c>
      <c r="E67" s="4">
        <v>0</v>
      </c>
      <c r="F67" s="113">
        <f>F68</f>
        <v>4000</v>
      </c>
      <c r="G67" s="4">
        <f>E67+F67</f>
        <v>4000</v>
      </c>
    </row>
    <row r="68" spans="1:7" x14ac:dyDescent="0.25">
      <c r="A68" s="154" t="s">
        <v>47</v>
      </c>
      <c r="B68" s="155"/>
      <c r="C68" s="156"/>
      <c r="D68" s="25" t="s">
        <v>22</v>
      </c>
      <c r="E68" s="98">
        <v>0</v>
      </c>
      <c r="F68" s="98">
        <v>4000</v>
      </c>
      <c r="G68" s="98">
        <f>E68+F68</f>
        <v>4000</v>
      </c>
    </row>
    <row r="69" spans="1:7" ht="25.5" x14ac:dyDescent="0.25">
      <c r="A69" s="199" t="s">
        <v>194</v>
      </c>
      <c r="B69" s="200"/>
      <c r="C69" s="200"/>
      <c r="D69" s="123" t="s">
        <v>193</v>
      </c>
      <c r="E69" s="98">
        <f>E70</f>
        <v>0</v>
      </c>
      <c r="F69" s="98">
        <f>F70</f>
        <v>250000</v>
      </c>
      <c r="G69" s="98">
        <f>G71+G74</f>
        <v>250000</v>
      </c>
    </row>
    <row r="70" spans="1:7" x14ac:dyDescent="0.25">
      <c r="A70" s="148" t="s">
        <v>170</v>
      </c>
      <c r="B70" s="149"/>
      <c r="C70" s="150"/>
      <c r="D70" s="25" t="s">
        <v>57</v>
      </c>
      <c r="E70" s="98">
        <f>E71+E74</f>
        <v>0</v>
      </c>
      <c r="F70" s="101">
        <f>F71+F74</f>
        <v>250000</v>
      </c>
      <c r="G70" s="98">
        <f>E70+F70</f>
        <v>250000</v>
      </c>
    </row>
    <row r="71" spans="1:7" x14ac:dyDescent="0.25">
      <c r="A71" s="151" t="s">
        <v>45</v>
      </c>
      <c r="B71" s="152"/>
      <c r="C71" s="153"/>
      <c r="D71" s="17" t="s">
        <v>11</v>
      </c>
      <c r="E71" s="3">
        <v>0</v>
      </c>
      <c r="F71" s="3">
        <f>F72+F73</f>
        <v>13000</v>
      </c>
      <c r="G71" s="3">
        <f>F71+E71</f>
        <v>13000</v>
      </c>
    </row>
    <row r="72" spans="1:7" x14ac:dyDescent="0.25">
      <c r="A72" s="154" t="s">
        <v>46</v>
      </c>
      <c r="B72" s="155"/>
      <c r="C72" s="156"/>
      <c r="D72" s="17" t="s">
        <v>12</v>
      </c>
      <c r="E72" s="4">
        <v>0</v>
      </c>
      <c r="F72" s="4">
        <v>7000</v>
      </c>
      <c r="G72" s="4">
        <f>E72+F72</f>
        <v>7000</v>
      </c>
    </row>
    <row r="73" spans="1:7" x14ac:dyDescent="0.25">
      <c r="A73" s="154" t="s">
        <v>47</v>
      </c>
      <c r="B73" s="155"/>
      <c r="C73" s="156"/>
      <c r="D73" s="25" t="s">
        <v>22</v>
      </c>
      <c r="E73" s="98">
        <v>0</v>
      </c>
      <c r="F73" s="98">
        <v>6000</v>
      </c>
      <c r="G73" s="98">
        <f>E73+F73</f>
        <v>6000</v>
      </c>
    </row>
    <row r="74" spans="1:7" ht="25.5" x14ac:dyDescent="0.25">
      <c r="A74" s="151" t="s">
        <v>51</v>
      </c>
      <c r="B74" s="152"/>
      <c r="C74" s="153"/>
      <c r="D74" s="17" t="s">
        <v>13</v>
      </c>
      <c r="E74" s="4">
        <f>E75</f>
        <v>0</v>
      </c>
      <c r="F74" s="113">
        <f>F75</f>
        <v>237000</v>
      </c>
      <c r="G74" s="4">
        <f>E74+F74</f>
        <v>237000</v>
      </c>
    </row>
    <row r="75" spans="1:7" ht="25.5" x14ac:dyDescent="0.25">
      <c r="A75" s="201" t="s">
        <v>60</v>
      </c>
      <c r="B75" s="176"/>
      <c r="C75" s="177"/>
      <c r="D75" s="26" t="s">
        <v>61</v>
      </c>
      <c r="E75" s="98">
        <v>0</v>
      </c>
      <c r="F75" s="98">
        <v>237000</v>
      </c>
      <c r="G75" s="98">
        <f>E75+F75</f>
        <v>237000</v>
      </c>
    </row>
  </sheetData>
  <mergeCells count="74">
    <mergeCell ref="A74:C74"/>
    <mergeCell ref="A75:C75"/>
    <mergeCell ref="A71:C71"/>
    <mergeCell ref="A72:C72"/>
    <mergeCell ref="A73:C73"/>
    <mergeCell ref="A68:C68"/>
    <mergeCell ref="A69:C69"/>
    <mergeCell ref="A70:C70"/>
    <mergeCell ref="A65:C65"/>
    <mergeCell ref="A66:C66"/>
    <mergeCell ref="A67:C67"/>
    <mergeCell ref="A60:C60"/>
    <mergeCell ref="A57:C57"/>
    <mergeCell ref="A58:C58"/>
    <mergeCell ref="A64:C64"/>
    <mergeCell ref="A56:C56"/>
    <mergeCell ref="A59:C59"/>
    <mergeCell ref="A63:C63"/>
    <mergeCell ref="A62:C62"/>
    <mergeCell ref="A61:C61"/>
    <mergeCell ref="A54:C54"/>
    <mergeCell ref="A55:C55"/>
    <mergeCell ref="A51:C51"/>
    <mergeCell ref="A52:C52"/>
    <mergeCell ref="A53:C53"/>
    <mergeCell ref="A50:C50"/>
    <mergeCell ref="A35:C35"/>
    <mergeCell ref="A36:C36"/>
    <mergeCell ref="A37:C37"/>
    <mergeCell ref="A44:C44"/>
    <mergeCell ref="A48:C48"/>
    <mergeCell ref="A49:C49"/>
    <mergeCell ref="A47:C47"/>
    <mergeCell ref="A45:C45"/>
    <mergeCell ref="A46:C46"/>
    <mergeCell ref="A34:C34"/>
    <mergeCell ref="A41:C41"/>
    <mergeCell ref="A42:C42"/>
    <mergeCell ref="A43:C43"/>
    <mergeCell ref="A38:C38"/>
    <mergeCell ref="A39:C39"/>
    <mergeCell ref="A40:C40"/>
    <mergeCell ref="A33:C33"/>
    <mergeCell ref="A24:C24"/>
    <mergeCell ref="A28:C28"/>
    <mergeCell ref="A29:C29"/>
    <mergeCell ref="A30:C30"/>
    <mergeCell ref="A31:C31"/>
    <mergeCell ref="A32:C32"/>
    <mergeCell ref="A25:C25"/>
    <mergeCell ref="A26:C26"/>
    <mergeCell ref="A27:C27"/>
    <mergeCell ref="A23:C23"/>
    <mergeCell ref="A18:C18"/>
    <mergeCell ref="A19:C19"/>
    <mergeCell ref="A20:C20"/>
    <mergeCell ref="A14:C14"/>
    <mergeCell ref="A15:C15"/>
    <mergeCell ref="A16:C16"/>
    <mergeCell ref="A22:C22"/>
    <mergeCell ref="A1:G1"/>
    <mergeCell ref="A8:C8"/>
    <mergeCell ref="A9:C9"/>
    <mergeCell ref="A2:G2"/>
    <mergeCell ref="A4:C4"/>
    <mergeCell ref="A7:C7"/>
    <mergeCell ref="A5:C5"/>
    <mergeCell ref="A6:C6"/>
    <mergeCell ref="A10:C10"/>
    <mergeCell ref="A11:C11"/>
    <mergeCell ref="A13:C13"/>
    <mergeCell ref="A12:C12"/>
    <mergeCell ref="A21:C21"/>
    <mergeCell ref="A17:C17"/>
  </mergeCells>
  <pageMargins left="0.7" right="0.7" top="0.75" bottom="0.75" header="0.3" footer="0.3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59"/>
  <sheetViews>
    <sheetView workbookViewId="0">
      <selection sqref="A1:G1"/>
    </sheetView>
  </sheetViews>
  <sheetFormatPr defaultRowHeight="14.25" x14ac:dyDescent="0.2"/>
  <cols>
    <col min="1" max="1" width="7.42578125" style="95" bestFit="1" customWidth="1"/>
    <col min="2" max="2" width="8.42578125" style="95" bestFit="1" customWidth="1"/>
    <col min="3" max="3" width="13.5703125" style="95" customWidth="1"/>
    <col min="4" max="4" width="30.140625" style="95" customWidth="1"/>
    <col min="5" max="5" width="17.5703125" style="95" customWidth="1"/>
    <col min="6" max="6" width="21.140625" style="95" customWidth="1"/>
    <col min="7" max="7" width="18.5703125" style="95" customWidth="1"/>
    <col min="8" max="16384" width="9.140625" style="95"/>
  </cols>
  <sheetData>
    <row r="1" spans="1:8" s="94" customFormat="1" ht="42.75" customHeight="1" x14ac:dyDescent="0.2">
      <c r="A1" s="129" t="s">
        <v>181</v>
      </c>
      <c r="B1" s="129"/>
      <c r="C1" s="129"/>
      <c r="D1" s="129"/>
      <c r="E1" s="129"/>
      <c r="F1" s="129"/>
      <c r="G1" s="129"/>
    </row>
    <row r="2" spans="1:8" ht="18" customHeight="1" x14ac:dyDescent="0.2">
      <c r="A2" s="129" t="s">
        <v>18</v>
      </c>
      <c r="B2" s="129"/>
      <c r="C2" s="129"/>
      <c r="D2" s="129"/>
      <c r="E2" s="129"/>
      <c r="F2" s="129"/>
      <c r="G2" s="129"/>
    </row>
    <row r="3" spans="1:8" ht="11.25" customHeight="1" x14ac:dyDescent="0.2">
      <c r="A3" s="1"/>
      <c r="B3" s="1"/>
      <c r="C3" s="1"/>
      <c r="D3" s="1"/>
      <c r="E3" s="1"/>
      <c r="F3" s="2"/>
      <c r="G3" s="2"/>
    </row>
    <row r="4" spans="1:8" x14ac:dyDescent="0.2">
      <c r="A4" s="163" t="s">
        <v>20</v>
      </c>
      <c r="B4" s="230"/>
      <c r="C4" s="231"/>
      <c r="D4" s="12" t="s">
        <v>21</v>
      </c>
      <c r="E4" s="13" t="s">
        <v>157</v>
      </c>
      <c r="F4" s="13" t="s">
        <v>182</v>
      </c>
      <c r="G4" s="13" t="s">
        <v>183</v>
      </c>
      <c r="H4" s="96"/>
    </row>
    <row r="5" spans="1:8" ht="25.5" x14ac:dyDescent="0.2">
      <c r="A5" s="169" t="s">
        <v>35</v>
      </c>
      <c r="B5" s="170"/>
      <c r="C5" s="171"/>
      <c r="D5" s="18" t="s">
        <v>36</v>
      </c>
      <c r="E5" s="4">
        <f t="shared" ref="E5:G6" si="0">E6</f>
        <v>733673</v>
      </c>
      <c r="F5" s="4">
        <f>F6</f>
        <v>492170</v>
      </c>
      <c r="G5" s="4">
        <f>G6</f>
        <v>1225843</v>
      </c>
    </row>
    <row r="6" spans="1:8" ht="15" customHeight="1" x14ac:dyDescent="0.2">
      <c r="A6" s="172" t="s">
        <v>37</v>
      </c>
      <c r="B6" s="173"/>
      <c r="C6" s="174"/>
      <c r="D6" s="18" t="s">
        <v>38</v>
      </c>
      <c r="E6" s="4">
        <f t="shared" si="0"/>
        <v>733673</v>
      </c>
      <c r="F6" s="4">
        <f t="shared" si="0"/>
        <v>492170</v>
      </c>
      <c r="G6" s="4">
        <f t="shared" si="0"/>
        <v>1225843</v>
      </c>
    </row>
    <row r="7" spans="1:8" ht="15" customHeight="1" x14ac:dyDescent="0.2">
      <c r="A7" s="166" t="s">
        <v>40</v>
      </c>
      <c r="B7" s="167"/>
      <c r="C7" s="168"/>
      <c r="D7" s="18" t="s">
        <v>38</v>
      </c>
      <c r="E7" s="4">
        <f>E8+E43</f>
        <v>733673</v>
      </c>
      <c r="F7" s="4">
        <f>F8+F43</f>
        <v>492170</v>
      </c>
      <c r="G7" s="4">
        <f>G8+G43</f>
        <v>1225843</v>
      </c>
    </row>
    <row r="8" spans="1:8" ht="15" customHeight="1" x14ac:dyDescent="0.2">
      <c r="A8" s="157" t="s">
        <v>39</v>
      </c>
      <c r="B8" s="158"/>
      <c r="C8" s="159"/>
      <c r="D8" s="18" t="s">
        <v>41</v>
      </c>
      <c r="E8" s="4">
        <f t="shared" ref="E8:G9" si="1">E9</f>
        <v>572840</v>
      </c>
      <c r="F8" s="4">
        <f>F9</f>
        <v>125450</v>
      </c>
      <c r="G8" s="4">
        <f t="shared" si="1"/>
        <v>698290</v>
      </c>
    </row>
    <row r="9" spans="1:8" ht="15" customHeight="1" x14ac:dyDescent="0.2">
      <c r="A9" s="160" t="s">
        <v>42</v>
      </c>
      <c r="B9" s="161"/>
      <c r="C9" s="162"/>
      <c r="D9" s="18" t="s">
        <v>44</v>
      </c>
      <c r="E9" s="4">
        <f t="shared" si="1"/>
        <v>572840</v>
      </c>
      <c r="F9" s="4">
        <f>F10</f>
        <v>125450</v>
      </c>
      <c r="G9" s="4">
        <f t="shared" si="1"/>
        <v>698290</v>
      </c>
    </row>
    <row r="10" spans="1:8" ht="15" customHeight="1" x14ac:dyDescent="0.2">
      <c r="A10" s="148" t="s">
        <v>43</v>
      </c>
      <c r="B10" s="149"/>
      <c r="C10" s="150"/>
      <c r="D10" s="17" t="s">
        <v>9</v>
      </c>
      <c r="E10" s="4">
        <f>E11+E40</f>
        <v>572840</v>
      </c>
      <c r="F10" s="4">
        <f>F11+F40</f>
        <v>125450</v>
      </c>
      <c r="G10" s="4">
        <f>G11+G40</f>
        <v>698290</v>
      </c>
    </row>
    <row r="11" spans="1:8" ht="15" customHeight="1" x14ac:dyDescent="0.2">
      <c r="A11" s="151" t="s">
        <v>45</v>
      </c>
      <c r="B11" s="152"/>
      <c r="C11" s="153"/>
      <c r="D11" s="17" t="s">
        <v>11</v>
      </c>
      <c r="E11" s="3">
        <f>E12+E17+E38</f>
        <v>572240</v>
      </c>
      <c r="F11" s="3">
        <f>F12+F17+F38</f>
        <v>125450</v>
      </c>
      <c r="G11" s="3">
        <f>G12+G17+G38</f>
        <v>697690</v>
      </c>
    </row>
    <row r="12" spans="1:8" ht="15" customHeight="1" x14ac:dyDescent="0.2">
      <c r="A12" s="154" t="s">
        <v>46</v>
      </c>
      <c r="B12" s="155"/>
      <c r="C12" s="156"/>
      <c r="D12" s="17" t="s">
        <v>12</v>
      </c>
      <c r="E12" s="4">
        <f>SUM(E13:E16)</f>
        <v>483500</v>
      </c>
      <c r="F12" s="4">
        <f>F13+F14+F15+F16</f>
        <v>104690</v>
      </c>
      <c r="G12" s="4">
        <f>E12+F12</f>
        <v>588190</v>
      </c>
    </row>
    <row r="13" spans="1:8" ht="15" customHeight="1" x14ac:dyDescent="0.2">
      <c r="A13" s="202" t="s">
        <v>85</v>
      </c>
      <c r="B13" s="219"/>
      <c r="C13" s="220"/>
      <c r="D13" s="17" t="s">
        <v>86</v>
      </c>
      <c r="E13" s="4">
        <v>359700</v>
      </c>
      <c r="F13" s="113">
        <v>86890</v>
      </c>
      <c r="G13" s="4">
        <f>E13+F13</f>
        <v>446590</v>
      </c>
    </row>
    <row r="14" spans="1:8" ht="15" customHeight="1" x14ac:dyDescent="0.2">
      <c r="A14" s="202" t="s">
        <v>87</v>
      </c>
      <c r="B14" s="219"/>
      <c r="C14" s="220"/>
      <c r="D14" s="17" t="s">
        <v>88</v>
      </c>
      <c r="E14" s="4">
        <v>2500</v>
      </c>
      <c r="F14" s="22">
        <v>0</v>
      </c>
      <c r="G14" s="4">
        <f t="shared" ref="G14:G42" si="2">E14+F14</f>
        <v>2500</v>
      </c>
    </row>
    <row r="15" spans="1:8" ht="26.25" customHeight="1" x14ac:dyDescent="0.2">
      <c r="A15" s="202" t="s">
        <v>89</v>
      </c>
      <c r="B15" s="219"/>
      <c r="C15" s="220"/>
      <c r="D15" s="17" t="s">
        <v>90</v>
      </c>
      <c r="E15" s="4">
        <v>61500</v>
      </c>
      <c r="F15" s="114">
        <v>3700</v>
      </c>
      <c r="G15" s="4">
        <f t="shared" si="2"/>
        <v>65200</v>
      </c>
    </row>
    <row r="16" spans="1:8" ht="25.5" customHeight="1" x14ac:dyDescent="0.2">
      <c r="A16" s="215" t="s">
        <v>91</v>
      </c>
      <c r="B16" s="232"/>
      <c r="C16" s="233"/>
      <c r="D16" s="17" t="s">
        <v>92</v>
      </c>
      <c r="E16" s="4">
        <v>59800</v>
      </c>
      <c r="F16" s="113">
        <v>14100</v>
      </c>
      <c r="G16" s="4">
        <f t="shared" si="2"/>
        <v>73900</v>
      </c>
    </row>
    <row r="17" spans="1:7" s="97" customFormat="1" ht="15" customHeight="1" x14ac:dyDescent="0.2">
      <c r="A17" s="154" t="s">
        <v>47</v>
      </c>
      <c r="B17" s="155"/>
      <c r="C17" s="156"/>
      <c r="D17" s="17" t="s">
        <v>22</v>
      </c>
      <c r="E17" s="4">
        <f>SUM(E18:E36)</f>
        <v>88480</v>
      </c>
      <c r="F17" s="4">
        <f>F18+F19+F20+F21+F22+F23+F24+F25+F26+F27+F28+F29+F30+F31+F32+F33+F34+F36+F37</f>
        <v>20760</v>
      </c>
      <c r="G17" s="4">
        <f t="shared" si="2"/>
        <v>109240</v>
      </c>
    </row>
    <row r="18" spans="1:7" s="97" customFormat="1" ht="15" customHeight="1" x14ac:dyDescent="0.2">
      <c r="A18" s="202" t="s">
        <v>93</v>
      </c>
      <c r="B18" s="203"/>
      <c r="C18" s="204"/>
      <c r="D18" s="17" t="s">
        <v>94</v>
      </c>
      <c r="E18" s="4">
        <v>1330</v>
      </c>
      <c r="F18" s="4">
        <v>0</v>
      </c>
      <c r="G18" s="4">
        <f t="shared" si="2"/>
        <v>1330</v>
      </c>
    </row>
    <row r="19" spans="1:7" s="97" customFormat="1" ht="25.5" x14ac:dyDescent="0.2">
      <c r="A19" s="215" t="s">
        <v>95</v>
      </c>
      <c r="B19" s="216"/>
      <c r="C19" s="217"/>
      <c r="D19" s="17" t="s">
        <v>96</v>
      </c>
      <c r="E19" s="74">
        <v>10200</v>
      </c>
      <c r="F19" s="74">
        <v>0</v>
      </c>
      <c r="G19" s="4">
        <f t="shared" si="2"/>
        <v>10200</v>
      </c>
    </row>
    <row r="20" spans="1:7" s="97" customFormat="1" ht="15" customHeight="1" x14ac:dyDescent="0.2">
      <c r="A20" s="202" t="s">
        <v>97</v>
      </c>
      <c r="B20" s="203"/>
      <c r="C20" s="204"/>
      <c r="D20" s="17" t="s">
        <v>98</v>
      </c>
      <c r="E20" s="4">
        <v>1550</v>
      </c>
      <c r="F20" s="4">
        <v>0</v>
      </c>
      <c r="G20" s="4">
        <f t="shared" si="2"/>
        <v>1550</v>
      </c>
    </row>
    <row r="21" spans="1:7" s="97" customFormat="1" ht="25.5" x14ac:dyDescent="0.2">
      <c r="A21" s="215" t="s">
        <v>99</v>
      </c>
      <c r="B21" s="216"/>
      <c r="C21" s="217"/>
      <c r="D21" s="17" t="s">
        <v>100</v>
      </c>
      <c r="E21" s="74">
        <v>5000</v>
      </c>
      <c r="F21" s="74">
        <v>0</v>
      </c>
      <c r="G21" s="4">
        <f t="shared" si="2"/>
        <v>5000</v>
      </c>
    </row>
    <row r="22" spans="1:7" s="97" customFormat="1" ht="15" customHeight="1" x14ac:dyDescent="0.2">
      <c r="A22" s="202" t="s">
        <v>101</v>
      </c>
      <c r="B22" s="203"/>
      <c r="C22" s="204"/>
      <c r="D22" s="17" t="s">
        <v>102</v>
      </c>
      <c r="E22" s="4">
        <v>31300</v>
      </c>
      <c r="F22" s="113">
        <v>3000</v>
      </c>
      <c r="G22" s="4">
        <f t="shared" si="2"/>
        <v>34300</v>
      </c>
    </row>
    <row r="23" spans="1:7" s="97" customFormat="1" ht="25.5" x14ac:dyDescent="0.2">
      <c r="A23" s="215" t="s">
        <v>103</v>
      </c>
      <c r="B23" s="216"/>
      <c r="C23" s="217"/>
      <c r="D23" s="17" t="s">
        <v>104</v>
      </c>
      <c r="E23" s="74">
        <v>1000</v>
      </c>
      <c r="F23" s="114">
        <v>1360</v>
      </c>
      <c r="G23" s="4">
        <f t="shared" si="2"/>
        <v>2360</v>
      </c>
    </row>
    <row r="24" spans="1:7" s="97" customFormat="1" ht="15" customHeight="1" x14ac:dyDescent="0.2">
      <c r="A24" s="202" t="s">
        <v>105</v>
      </c>
      <c r="B24" s="203"/>
      <c r="C24" s="204"/>
      <c r="D24" s="17" t="s">
        <v>106</v>
      </c>
      <c r="E24" s="4">
        <v>1000</v>
      </c>
      <c r="F24" s="4">
        <v>0</v>
      </c>
      <c r="G24" s="4">
        <f t="shared" si="2"/>
        <v>1000</v>
      </c>
    </row>
    <row r="25" spans="1:7" s="97" customFormat="1" ht="15" customHeight="1" x14ac:dyDescent="0.2">
      <c r="A25" s="202" t="s">
        <v>107</v>
      </c>
      <c r="B25" s="203"/>
      <c r="C25" s="204"/>
      <c r="D25" s="17" t="s">
        <v>108</v>
      </c>
      <c r="E25" s="4">
        <v>5100</v>
      </c>
      <c r="F25" s="113">
        <v>2300</v>
      </c>
      <c r="G25" s="4">
        <f t="shared" si="2"/>
        <v>7400</v>
      </c>
    </row>
    <row r="26" spans="1:7" s="97" customFormat="1" ht="25.5" x14ac:dyDescent="0.2">
      <c r="A26" s="215" t="s">
        <v>109</v>
      </c>
      <c r="B26" s="216"/>
      <c r="C26" s="217"/>
      <c r="D26" s="17" t="s">
        <v>110</v>
      </c>
      <c r="E26" s="74">
        <v>5200</v>
      </c>
      <c r="F26" s="113">
        <v>6500</v>
      </c>
      <c r="G26" s="4">
        <f t="shared" si="2"/>
        <v>11700</v>
      </c>
    </row>
    <row r="27" spans="1:7" s="97" customFormat="1" ht="15" customHeight="1" x14ac:dyDescent="0.2">
      <c r="A27" s="202" t="s">
        <v>111</v>
      </c>
      <c r="B27" s="203"/>
      <c r="C27" s="204"/>
      <c r="D27" s="17" t="s">
        <v>112</v>
      </c>
      <c r="E27" s="4">
        <v>600</v>
      </c>
      <c r="F27" s="4">
        <v>0</v>
      </c>
      <c r="G27" s="4">
        <f t="shared" si="2"/>
        <v>600</v>
      </c>
    </row>
    <row r="28" spans="1:7" s="97" customFormat="1" ht="15" customHeight="1" x14ac:dyDescent="0.2">
      <c r="A28" s="202" t="s">
        <v>113</v>
      </c>
      <c r="B28" s="203"/>
      <c r="C28" s="204"/>
      <c r="D28" s="17" t="s">
        <v>114</v>
      </c>
      <c r="E28" s="4">
        <v>4500</v>
      </c>
      <c r="F28" s="113">
        <v>200</v>
      </c>
      <c r="G28" s="4">
        <f t="shared" si="2"/>
        <v>4700</v>
      </c>
    </row>
    <row r="29" spans="1:7" s="97" customFormat="1" ht="15" customHeight="1" x14ac:dyDescent="0.2">
      <c r="A29" s="202" t="s">
        <v>115</v>
      </c>
      <c r="B29" s="203"/>
      <c r="C29" s="204"/>
      <c r="D29" s="17" t="s">
        <v>116</v>
      </c>
      <c r="E29" s="4">
        <v>250</v>
      </c>
      <c r="F29" s="4">
        <v>0</v>
      </c>
      <c r="G29" s="4">
        <f t="shared" si="2"/>
        <v>250</v>
      </c>
    </row>
    <row r="30" spans="1:7" s="97" customFormat="1" ht="15" customHeight="1" x14ac:dyDescent="0.2">
      <c r="A30" s="202" t="s">
        <v>117</v>
      </c>
      <c r="B30" s="203"/>
      <c r="C30" s="204"/>
      <c r="D30" s="17" t="s">
        <v>118</v>
      </c>
      <c r="E30" s="4">
        <v>2800</v>
      </c>
      <c r="F30" s="4">
        <v>0</v>
      </c>
      <c r="G30" s="4">
        <f t="shared" si="2"/>
        <v>2800</v>
      </c>
    </row>
    <row r="31" spans="1:7" s="97" customFormat="1" ht="30" customHeight="1" x14ac:dyDescent="0.2">
      <c r="A31" s="202" t="s">
        <v>119</v>
      </c>
      <c r="B31" s="203"/>
      <c r="C31" s="204"/>
      <c r="D31" s="17" t="s">
        <v>120</v>
      </c>
      <c r="E31" s="4">
        <v>2150</v>
      </c>
      <c r="F31" s="114">
        <v>4600</v>
      </c>
      <c r="G31" s="4">
        <f t="shared" si="2"/>
        <v>6750</v>
      </c>
    </row>
    <row r="32" spans="1:7" s="97" customFormat="1" ht="17.25" customHeight="1" x14ac:dyDescent="0.2">
      <c r="A32" s="202" t="s">
        <v>121</v>
      </c>
      <c r="B32" s="203"/>
      <c r="C32" s="204"/>
      <c r="D32" s="17" t="s">
        <v>122</v>
      </c>
      <c r="E32" s="4">
        <v>3800</v>
      </c>
      <c r="F32" s="115">
        <v>1900</v>
      </c>
      <c r="G32" s="4">
        <f t="shared" si="2"/>
        <v>5700</v>
      </c>
    </row>
    <row r="33" spans="1:7" s="97" customFormat="1" ht="15" customHeight="1" x14ac:dyDescent="0.2">
      <c r="A33" s="202" t="s">
        <v>123</v>
      </c>
      <c r="B33" s="203"/>
      <c r="C33" s="204"/>
      <c r="D33" s="17" t="s">
        <v>124</v>
      </c>
      <c r="E33" s="4">
        <v>3800</v>
      </c>
      <c r="F33" s="113">
        <v>270</v>
      </c>
      <c r="G33" s="4">
        <f t="shared" si="2"/>
        <v>4070</v>
      </c>
    </row>
    <row r="34" spans="1:7" s="97" customFormat="1" ht="15" customHeight="1" x14ac:dyDescent="0.2">
      <c r="A34" s="202" t="s">
        <v>125</v>
      </c>
      <c r="B34" s="203"/>
      <c r="C34" s="204"/>
      <c r="D34" s="17" t="s">
        <v>126</v>
      </c>
      <c r="E34" s="4">
        <v>7400</v>
      </c>
      <c r="F34" s="113">
        <v>530</v>
      </c>
      <c r="G34" s="4">
        <f t="shared" si="2"/>
        <v>7930</v>
      </c>
    </row>
    <row r="35" spans="1:7" s="97" customFormat="1" ht="15" customHeight="1" x14ac:dyDescent="0.2">
      <c r="A35" s="202" t="s">
        <v>127</v>
      </c>
      <c r="B35" s="203"/>
      <c r="C35" s="204"/>
      <c r="D35" s="17" t="s">
        <v>128</v>
      </c>
      <c r="E35" s="4">
        <v>1200</v>
      </c>
      <c r="F35" s="4">
        <v>0</v>
      </c>
      <c r="G35" s="4">
        <f t="shared" si="2"/>
        <v>1200</v>
      </c>
    </row>
    <row r="36" spans="1:7" s="97" customFormat="1" ht="15" customHeight="1" x14ac:dyDescent="0.2">
      <c r="A36" s="202" t="s">
        <v>129</v>
      </c>
      <c r="B36" s="203"/>
      <c r="C36" s="204"/>
      <c r="D36" s="17" t="s">
        <v>130</v>
      </c>
      <c r="E36" s="4">
        <v>300</v>
      </c>
      <c r="F36" s="4">
        <v>0</v>
      </c>
      <c r="G36" s="4">
        <f t="shared" si="2"/>
        <v>300</v>
      </c>
    </row>
    <row r="37" spans="1:7" s="97" customFormat="1" ht="24" customHeight="1" x14ac:dyDescent="0.2">
      <c r="A37" s="202" t="s">
        <v>187</v>
      </c>
      <c r="B37" s="203"/>
      <c r="C37" s="204"/>
      <c r="D37" s="17" t="s">
        <v>188</v>
      </c>
      <c r="E37" s="4">
        <v>0</v>
      </c>
      <c r="F37" s="113">
        <v>100</v>
      </c>
      <c r="G37" s="4">
        <f t="shared" si="2"/>
        <v>100</v>
      </c>
    </row>
    <row r="38" spans="1:7" ht="15" customHeight="1" x14ac:dyDescent="0.2">
      <c r="A38" s="154" t="s">
        <v>48</v>
      </c>
      <c r="B38" s="155"/>
      <c r="C38" s="156"/>
      <c r="D38" s="17" t="s">
        <v>49</v>
      </c>
      <c r="E38" s="4">
        <f>SUM(E39:E39)</f>
        <v>260</v>
      </c>
      <c r="F38" s="4">
        <v>0</v>
      </c>
      <c r="G38" s="4">
        <f t="shared" si="2"/>
        <v>260</v>
      </c>
    </row>
    <row r="39" spans="1:7" ht="15" customHeight="1" x14ac:dyDescent="0.2">
      <c r="A39" s="202" t="s">
        <v>131</v>
      </c>
      <c r="B39" s="203"/>
      <c r="C39" s="204"/>
      <c r="D39" s="17" t="s">
        <v>132</v>
      </c>
      <c r="E39" s="4">
        <v>260</v>
      </c>
      <c r="F39" s="4">
        <v>0</v>
      </c>
      <c r="G39" s="4">
        <f t="shared" si="2"/>
        <v>260</v>
      </c>
    </row>
    <row r="40" spans="1:7" ht="25.5" customHeight="1" x14ac:dyDescent="0.2">
      <c r="A40" s="151" t="s">
        <v>51</v>
      </c>
      <c r="B40" s="152"/>
      <c r="C40" s="153"/>
      <c r="D40" s="17" t="s">
        <v>13</v>
      </c>
      <c r="E40" s="4">
        <f>E41</f>
        <v>600</v>
      </c>
      <c r="F40" s="4">
        <f>F41</f>
        <v>0</v>
      </c>
      <c r="G40" s="4">
        <f t="shared" si="2"/>
        <v>600</v>
      </c>
    </row>
    <row r="41" spans="1:7" ht="25.5" customHeight="1" x14ac:dyDescent="0.2">
      <c r="A41" s="154" t="s">
        <v>50</v>
      </c>
      <c r="B41" s="155"/>
      <c r="C41" s="156"/>
      <c r="D41" s="17" t="s">
        <v>52</v>
      </c>
      <c r="E41" s="4">
        <f>SUM(E42:E42)</f>
        <v>600</v>
      </c>
      <c r="F41" s="4">
        <v>0</v>
      </c>
      <c r="G41" s="4">
        <f t="shared" si="2"/>
        <v>600</v>
      </c>
    </row>
    <row r="42" spans="1:7" ht="14.25" customHeight="1" x14ac:dyDescent="0.2">
      <c r="A42" s="202" t="s">
        <v>133</v>
      </c>
      <c r="B42" s="219"/>
      <c r="C42" s="220"/>
      <c r="D42" s="17" t="s">
        <v>134</v>
      </c>
      <c r="E42" s="4">
        <v>600</v>
      </c>
      <c r="F42" s="4">
        <v>0</v>
      </c>
      <c r="G42" s="4">
        <f t="shared" si="2"/>
        <v>600</v>
      </c>
    </row>
    <row r="43" spans="1:7" ht="25.5" customHeight="1" x14ac:dyDescent="0.2">
      <c r="A43" s="157" t="s">
        <v>53</v>
      </c>
      <c r="B43" s="158"/>
      <c r="C43" s="159"/>
      <c r="D43" s="18" t="s">
        <v>54</v>
      </c>
      <c r="E43" s="4">
        <f>E44+E61+E70+E103+E137</f>
        <v>160833</v>
      </c>
      <c r="F43" s="4">
        <f>F44+F61+F70+F103+F137+F153</f>
        <v>366720</v>
      </c>
      <c r="G43" s="4">
        <f>G44+G61+G70+G103+G137+G153</f>
        <v>527553</v>
      </c>
    </row>
    <row r="44" spans="1:7" ht="25.5" customHeight="1" x14ac:dyDescent="0.2">
      <c r="A44" s="160" t="s">
        <v>55</v>
      </c>
      <c r="B44" s="161"/>
      <c r="C44" s="162"/>
      <c r="D44" s="18" t="s">
        <v>56</v>
      </c>
      <c r="E44" s="4">
        <f>E45</f>
        <v>20520</v>
      </c>
      <c r="F44" s="4">
        <f>F45</f>
        <v>3594</v>
      </c>
      <c r="G44" s="4">
        <f>E44+F44</f>
        <v>24114</v>
      </c>
    </row>
    <row r="45" spans="1:7" ht="15" customHeight="1" x14ac:dyDescent="0.2">
      <c r="A45" s="148" t="s">
        <v>43</v>
      </c>
      <c r="B45" s="149"/>
      <c r="C45" s="150"/>
      <c r="D45" s="17" t="s">
        <v>9</v>
      </c>
      <c r="E45" s="4">
        <f>E46+E55</f>
        <v>20520</v>
      </c>
      <c r="F45" s="4">
        <f>F46+F55</f>
        <v>3594</v>
      </c>
      <c r="G45" s="4">
        <f>G46+G55</f>
        <v>24114</v>
      </c>
    </row>
    <row r="46" spans="1:7" ht="15" customHeight="1" x14ac:dyDescent="0.2">
      <c r="A46" s="151" t="s">
        <v>45</v>
      </c>
      <c r="B46" s="152"/>
      <c r="C46" s="153"/>
      <c r="D46" s="17" t="s">
        <v>11</v>
      </c>
      <c r="E46" s="4">
        <f>E47</f>
        <v>15200</v>
      </c>
      <c r="F46" s="4">
        <f t="shared" ref="F46" si="3">F47</f>
        <v>3600</v>
      </c>
      <c r="G46" s="4">
        <f>E46+F46</f>
        <v>18800</v>
      </c>
    </row>
    <row r="47" spans="1:7" ht="15" customHeight="1" x14ac:dyDescent="0.2">
      <c r="A47" s="154" t="s">
        <v>47</v>
      </c>
      <c r="B47" s="155"/>
      <c r="C47" s="156"/>
      <c r="D47" s="17" t="s">
        <v>22</v>
      </c>
      <c r="E47" s="3">
        <f t="shared" ref="E47" si="4">SUM(E48:E54)</f>
        <v>15200</v>
      </c>
      <c r="F47" s="4">
        <f>F48+F49+F50+F51+F52+F53+F54</f>
        <v>3600</v>
      </c>
      <c r="G47" s="4">
        <f>E47+F47</f>
        <v>18800</v>
      </c>
    </row>
    <row r="48" spans="1:7" s="97" customFormat="1" ht="15" customHeight="1" x14ac:dyDescent="0.2">
      <c r="A48" s="202" t="s">
        <v>93</v>
      </c>
      <c r="B48" s="219"/>
      <c r="C48" s="220"/>
      <c r="D48" s="17" t="s">
        <v>94</v>
      </c>
      <c r="E48" s="4">
        <v>4000</v>
      </c>
      <c r="F48" s="113">
        <v>1100</v>
      </c>
      <c r="G48" s="4">
        <f t="shared" ref="G48:G54" si="5">E48+F48</f>
        <v>5100</v>
      </c>
    </row>
    <row r="49" spans="1:7" s="97" customFormat="1" ht="15" customHeight="1" x14ac:dyDescent="0.2">
      <c r="A49" s="202" t="s">
        <v>97</v>
      </c>
      <c r="B49" s="203"/>
      <c r="C49" s="204"/>
      <c r="D49" s="17" t="s">
        <v>98</v>
      </c>
      <c r="E49" s="4">
        <v>200</v>
      </c>
      <c r="F49" s="4">
        <v>0</v>
      </c>
      <c r="G49" s="4">
        <f t="shared" si="5"/>
        <v>200</v>
      </c>
    </row>
    <row r="50" spans="1:7" s="97" customFormat="1" ht="25.5" x14ac:dyDescent="0.2">
      <c r="A50" s="215" t="s">
        <v>99</v>
      </c>
      <c r="B50" s="216"/>
      <c r="C50" s="217"/>
      <c r="D50" s="17" t="s">
        <v>100</v>
      </c>
      <c r="E50" s="4">
        <v>2500</v>
      </c>
      <c r="F50" s="74">
        <v>0</v>
      </c>
      <c r="G50" s="4">
        <f t="shared" si="5"/>
        <v>2500</v>
      </c>
    </row>
    <row r="51" spans="1:7" s="97" customFormat="1" ht="25.5" customHeight="1" x14ac:dyDescent="0.2">
      <c r="A51" s="215" t="s">
        <v>103</v>
      </c>
      <c r="B51" s="216"/>
      <c r="C51" s="217"/>
      <c r="D51" s="17" t="s">
        <v>104</v>
      </c>
      <c r="E51" s="4">
        <v>2500</v>
      </c>
      <c r="F51" s="113">
        <v>2500</v>
      </c>
      <c r="G51" s="4">
        <f t="shared" si="5"/>
        <v>5000</v>
      </c>
    </row>
    <row r="52" spans="1:7" s="97" customFormat="1" ht="25.5" x14ac:dyDescent="0.2">
      <c r="A52" s="215" t="s">
        <v>109</v>
      </c>
      <c r="B52" s="216"/>
      <c r="C52" s="217"/>
      <c r="D52" s="17" t="s">
        <v>110</v>
      </c>
      <c r="E52" s="74">
        <v>1000</v>
      </c>
      <c r="F52" s="74">
        <v>0</v>
      </c>
      <c r="G52" s="4">
        <f t="shared" si="5"/>
        <v>1000</v>
      </c>
    </row>
    <row r="53" spans="1:7" s="97" customFormat="1" ht="15" customHeight="1" x14ac:dyDescent="0.2">
      <c r="A53" s="202" t="s">
        <v>119</v>
      </c>
      <c r="B53" s="203"/>
      <c r="C53" s="204"/>
      <c r="D53" s="17" t="s">
        <v>120</v>
      </c>
      <c r="E53" s="4">
        <v>2500</v>
      </c>
      <c r="F53" s="4">
        <v>0</v>
      </c>
      <c r="G53" s="4">
        <f t="shared" si="5"/>
        <v>2500</v>
      </c>
    </row>
    <row r="54" spans="1:7" s="97" customFormat="1" ht="15" customHeight="1" x14ac:dyDescent="0.2">
      <c r="A54" s="202" t="s">
        <v>123</v>
      </c>
      <c r="B54" s="203"/>
      <c r="C54" s="204"/>
      <c r="D54" s="17" t="s">
        <v>124</v>
      </c>
      <c r="E54" s="4">
        <v>2500</v>
      </c>
      <c r="F54" s="4">
        <v>0</v>
      </c>
      <c r="G54" s="4">
        <f t="shared" si="5"/>
        <v>2500</v>
      </c>
    </row>
    <row r="55" spans="1:7" ht="25.5" customHeight="1" x14ac:dyDescent="0.2">
      <c r="A55" s="151" t="s">
        <v>51</v>
      </c>
      <c r="B55" s="152"/>
      <c r="C55" s="153"/>
      <c r="D55" s="17" t="s">
        <v>13</v>
      </c>
      <c r="E55" s="4">
        <f>E56</f>
        <v>5320</v>
      </c>
      <c r="F55" s="4">
        <f>F56</f>
        <v>-6</v>
      </c>
      <c r="G55" s="4">
        <f>G56</f>
        <v>5314</v>
      </c>
    </row>
    <row r="56" spans="1:7" ht="25.5" customHeight="1" x14ac:dyDescent="0.2">
      <c r="A56" s="201" t="s">
        <v>50</v>
      </c>
      <c r="B56" s="176"/>
      <c r="C56" s="177"/>
      <c r="D56" s="26" t="s">
        <v>52</v>
      </c>
      <c r="E56" s="3">
        <f>SUM(E57:E60)</f>
        <v>5320</v>
      </c>
      <c r="F56" s="98">
        <f>F57+F58+F59+F60</f>
        <v>-6</v>
      </c>
      <c r="G56" s="98">
        <f>G57+G58+G59+G60</f>
        <v>5314</v>
      </c>
    </row>
    <row r="57" spans="1:7" x14ac:dyDescent="0.2">
      <c r="A57" s="202" t="s">
        <v>133</v>
      </c>
      <c r="B57" s="203"/>
      <c r="C57" s="204"/>
      <c r="D57" s="17" t="s">
        <v>134</v>
      </c>
      <c r="E57" s="4">
        <v>2820</v>
      </c>
      <c r="F57" s="4">
        <v>-1645</v>
      </c>
      <c r="G57" s="98">
        <f>F57+E57</f>
        <v>1175</v>
      </c>
    </row>
    <row r="58" spans="1:7" x14ac:dyDescent="0.2">
      <c r="A58" s="202" t="s">
        <v>189</v>
      </c>
      <c r="B58" s="203"/>
      <c r="C58" s="204"/>
      <c r="D58" s="17" t="s">
        <v>190</v>
      </c>
      <c r="E58" s="4">
        <v>0</v>
      </c>
      <c r="F58" s="113">
        <v>1096</v>
      </c>
      <c r="G58" s="98">
        <f t="shared" ref="G58:G60" si="6">E58+F58</f>
        <v>1096</v>
      </c>
    </row>
    <row r="59" spans="1:7" x14ac:dyDescent="0.2">
      <c r="A59" s="202" t="s">
        <v>191</v>
      </c>
      <c r="B59" s="203"/>
      <c r="C59" s="204"/>
      <c r="D59" s="17" t="s">
        <v>192</v>
      </c>
      <c r="E59" s="4">
        <v>0</v>
      </c>
      <c r="F59" s="113">
        <v>543</v>
      </c>
      <c r="G59" s="98">
        <f t="shared" si="6"/>
        <v>543</v>
      </c>
    </row>
    <row r="60" spans="1:7" ht="25.5" x14ac:dyDescent="0.2">
      <c r="A60" s="215" t="s">
        <v>137</v>
      </c>
      <c r="B60" s="216"/>
      <c r="C60" s="217"/>
      <c r="D60" s="17" t="s">
        <v>138</v>
      </c>
      <c r="E60" s="4">
        <v>2500</v>
      </c>
      <c r="F60" s="4">
        <v>0</v>
      </c>
      <c r="G60" s="98">
        <f t="shared" si="6"/>
        <v>2500</v>
      </c>
    </row>
    <row r="61" spans="1:7" ht="15" customHeight="1" x14ac:dyDescent="0.2">
      <c r="A61" s="197" t="s">
        <v>58</v>
      </c>
      <c r="B61" s="198"/>
      <c r="C61" s="218"/>
      <c r="D61" s="28" t="s">
        <v>59</v>
      </c>
      <c r="E61" s="101">
        <f>E66</f>
        <v>66362</v>
      </c>
      <c r="F61" s="101">
        <f>F62+F66</f>
        <v>53638</v>
      </c>
      <c r="G61" s="98">
        <f>G62+G66</f>
        <v>120000</v>
      </c>
    </row>
    <row r="62" spans="1:7" ht="15" customHeight="1" x14ac:dyDescent="0.2">
      <c r="A62" s="227" t="s">
        <v>43</v>
      </c>
      <c r="B62" s="228"/>
      <c r="C62" s="229"/>
      <c r="D62" s="26" t="s">
        <v>9</v>
      </c>
      <c r="E62" s="101">
        <f>E64</f>
        <v>0</v>
      </c>
      <c r="F62" s="101">
        <f>F63</f>
        <v>20000</v>
      </c>
      <c r="G62" s="98">
        <f t="shared" ref="G62" si="7">G64</f>
        <v>20000</v>
      </c>
    </row>
    <row r="63" spans="1:7" ht="31.5" customHeight="1" x14ac:dyDescent="0.2">
      <c r="A63" s="151" t="s">
        <v>51</v>
      </c>
      <c r="B63" s="152"/>
      <c r="C63" s="153"/>
      <c r="D63" s="17" t="s">
        <v>13</v>
      </c>
      <c r="E63" s="4">
        <f>E64</f>
        <v>0</v>
      </c>
      <c r="F63" s="113">
        <f>F64</f>
        <v>20000</v>
      </c>
      <c r="G63" s="4">
        <f>E63+F63</f>
        <v>20000</v>
      </c>
    </row>
    <row r="64" spans="1:7" ht="30.75" customHeight="1" x14ac:dyDescent="0.2">
      <c r="A64" s="201" t="s">
        <v>60</v>
      </c>
      <c r="B64" s="176"/>
      <c r="C64" s="177"/>
      <c r="D64" s="26" t="s">
        <v>61</v>
      </c>
      <c r="E64" s="98">
        <f>SUM(E65)</f>
        <v>0</v>
      </c>
      <c r="F64" s="101">
        <f>F65</f>
        <v>20000</v>
      </c>
      <c r="G64" s="4">
        <f t="shared" ref="G64:G65" si="8">E64+F64</f>
        <v>20000</v>
      </c>
    </row>
    <row r="65" spans="1:7" ht="32.25" customHeight="1" x14ac:dyDescent="0.2">
      <c r="A65" s="202" t="s">
        <v>139</v>
      </c>
      <c r="B65" s="203"/>
      <c r="C65" s="204"/>
      <c r="D65" s="17" t="s">
        <v>140</v>
      </c>
      <c r="E65" s="3">
        <v>0</v>
      </c>
      <c r="F65" s="113">
        <v>20000</v>
      </c>
      <c r="G65" s="4">
        <f t="shared" si="8"/>
        <v>20000</v>
      </c>
    </row>
    <row r="66" spans="1:7" ht="15" customHeight="1" x14ac:dyDescent="0.2">
      <c r="A66" s="227" t="s">
        <v>170</v>
      </c>
      <c r="B66" s="228"/>
      <c r="C66" s="229"/>
      <c r="D66" s="26" t="s">
        <v>57</v>
      </c>
      <c r="E66" s="101">
        <f>E68</f>
        <v>66362</v>
      </c>
      <c r="F66" s="101">
        <f>F67</f>
        <v>33638</v>
      </c>
      <c r="G66" s="98">
        <f t="shared" ref="G66" si="9">G68</f>
        <v>100000</v>
      </c>
    </row>
    <row r="67" spans="1:7" ht="30" customHeight="1" x14ac:dyDescent="0.2">
      <c r="A67" s="151" t="s">
        <v>51</v>
      </c>
      <c r="B67" s="152"/>
      <c r="C67" s="153"/>
      <c r="D67" s="17" t="s">
        <v>13</v>
      </c>
      <c r="E67" s="4">
        <f>E68</f>
        <v>66362</v>
      </c>
      <c r="F67" s="113">
        <f>F68</f>
        <v>33638</v>
      </c>
      <c r="G67" s="4">
        <f>E67+F67</f>
        <v>100000</v>
      </c>
    </row>
    <row r="68" spans="1:7" ht="25.5" customHeight="1" x14ac:dyDescent="0.2">
      <c r="A68" s="201" t="s">
        <v>60</v>
      </c>
      <c r="B68" s="176"/>
      <c r="C68" s="177"/>
      <c r="D68" s="26" t="s">
        <v>61</v>
      </c>
      <c r="E68" s="98">
        <f>SUM(E69)</f>
        <v>66362</v>
      </c>
      <c r="F68" s="101">
        <f>F69</f>
        <v>33638</v>
      </c>
      <c r="G68" s="4">
        <f t="shared" ref="G68:G69" si="10">E68+F68</f>
        <v>100000</v>
      </c>
    </row>
    <row r="69" spans="1:7" ht="25.5" x14ac:dyDescent="0.2">
      <c r="A69" s="202" t="s">
        <v>139</v>
      </c>
      <c r="B69" s="203"/>
      <c r="C69" s="204"/>
      <c r="D69" s="17" t="s">
        <v>140</v>
      </c>
      <c r="E69" s="3">
        <v>66362</v>
      </c>
      <c r="F69" s="113">
        <v>33638</v>
      </c>
      <c r="G69" s="4">
        <f t="shared" si="10"/>
        <v>100000</v>
      </c>
    </row>
    <row r="70" spans="1:7" ht="15" customHeight="1" x14ac:dyDescent="0.2">
      <c r="A70" s="197" t="s">
        <v>62</v>
      </c>
      <c r="B70" s="198"/>
      <c r="C70" s="218"/>
      <c r="D70" s="27" t="s">
        <v>63</v>
      </c>
      <c r="E70" s="98">
        <f>E71+E95+E89+E78</f>
        <v>32465</v>
      </c>
      <c r="F70" s="98">
        <f>F71+F78+F89+F95</f>
        <v>24477</v>
      </c>
      <c r="G70" s="98">
        <f>G71+G78+G89+G95</f>
        <v>56942</v>
      </c>
    </row>
    <row r="71" spans="1:7" ht="15" customHeight="1" x14ac:dyDescent="0.2">
      <c r="A71" s="148" t="s">
        <v>43</v>
      </c>
      <c r="B71" s="149"/>
      <c r="C71" s="150"/>
      <c r="D71" s="25" t="s">
        <v>9</v>
      </c>
      <c r="E71" s="98">
        <f t="shared" ref="E71:F72" si="11">E72</f>
        <v>2927</v>
      </c>
      <c r="F71" s="116">
        <f>F72</f>
        <v>16400</v>
      </c>
      <c r="G71" s="98">
        <f>E71+F71</f>
        <v>19327</v>
      </c>
    </row>
    <row r="72" spans="1:7" ht="15" customHeight="1" x14ac:dyDescent="0.2">
      <c r="A72" s="151" t="s">
        <v>45</v>
      </c>
      <c r="B72" s="152"/>
      <c r="C72" s="153"/>
      <c r="D72" s="25" t="s">
        <v>11</v>
      </c>
      <c r="E72" s="98">
        <f t="shared" si="11"/>
        <v>2927</v>
      </c>
      <c r="F72" s="98">
        <f t="shared" si="11"/>
        <v>16400</v>
      </c>
      <c r="G72" s="98">
        <f>E72+F72</f>
        <v>19327</v>
      </c>
    </row>
    <row r="73" spans="1:7" ht="15" customHeight="1" x14ac:dyDescent="0.2">
      <c r="A73" s="154" t="s">
        <v>47</v>
      </c>
      <c r="B73" s="155"/>
      <c r="C73" s="156"/>
      <c r="D73" s="25" t="s">
        <v>22</v>
      </c>
      <c r="E73" s="98">
        <f>SUM(E74:E77)</f>
        <v>2927</v>
      </c>
      <c r="F73" s="98">
        <f>F74+F75+F76+F77</f>
        <v>16400</v>
      </c>
      <c r="G73" s="98">
        <f t="shared" ref="G73:G88" si="12">E73+F73</f>
        <v>19327</v>
      </c>
    </row>
    <row r="74" spans="1:7" s="97" customFormat="1" x14ac:dyDescent="0.2">
      <c r="A74" s="202" t="s">
        <v>119</v>
      </c>
      <c r="B74" s="203"/>
      <c r="C74" s="204"/>
      <c r="D74" s="17" t="s">
        <v>120</v>
      </c>
      <c r="E74" s="74">
        <v>1000</v>
      </c>
      <c r="F74" s="117">
        <v>6400</v>
      </c>
      <c r="G74" s="98">
        <f t="shared" si="12"/>
        <v>7400</v>
      </c>
    </row>
    <row r="75" spans="1:7" s="97" customFormat="1" ht="15" customHeight="1" x14ac:dyDescent="0.2">
      <c r="A75" s="202" t="s">
        <v>123</v>
      </c>
      <c r="B75" s="203"/>
      <c r="C75" s="204"/>
      <c r="D75" s="17" t="s">
        <v>124</v>
      </c>
      <c r="E75" s="4">
        <v>1500</v>
      </c>
      <c r="F75" s="113">
        <v>10000</v>
      </c>
      <c r="G75" s="98">
        <f t="shared" si="12"/>
        <v>11500</v>
      </c>
    </row>
    <row r="76" spans="1:7" s="97" customFormat="1" ht="25.5" x14ac:dyDescent="0.2">
      <c r="A76" s="202" t="s">
        <v>135</v>
      </c>
      <c r="B76" s="203"/>
      <c r="C76" s="204"/>
      <c r="D76" s="17" t="s">
        <v>136</v>
      </c>
      <c r="E76" s="4">
        <v>200</v>
      </c>
      <c r="F76" s="4">
        <v>0</v>
      </c>
      <c r="G76" s="98">
        <f t="shared" si="12"/>
        <v>200</v>
      </c>
    </row>
    <row r="77" spans="1:7" s="97" customFormat="1" x14ac:dyDescent="0.2">
      <c r="A77" s="202" t="s">
        <v>125</v>
      </c>
      <c r="B77" s="203"/>
      <c r="C77" s="204"/>
      <c r="D77" s="17" t="s">
        <v>126</v>
      </c>
      <c r="E77" s="74">
        <v>227</v>
      </c>
      <c r="F77" s="74">
        <v>0</v>
      </c>
      <c r="G77" s="98">
        <f t="shared" si="12"/>
        <v>227</v>
      </c>
    </row>
    <row r="78" spans="1:7" s="97" customFormat="1" x14ac:dyDescent="0.2">
      <c r="A78" s="148" t="s">
        <v>174</v>
      </c>
      <c r="B78" s="149"/>
      <c r="C78" s="150"/>
      <c r="D78" s="25" t="s">
        <v>24</v>
      </c>
      <c r="E78" s="98">
        <f t="shared" ref="E78:F79" si="13">E79</f>
        <v>10000</v>
      </c>
      <c r="F78" s="98">
        <f t="shared" si="13"/>
        <v>0</v>
      </c>
      <c r="G78" s="98">
        <f t="shared" si="12"/>
        <v>10000</v>
      </c>
    </row>
    <row r="79" spans="1:7" s="97" customFormat="1" x14ac:dyDescent="0.2">
      <c r="A79" s="151" t="s">
        <v>45</v>
      </c>
      <c r="B79" s="152"/>
      <c r="C79" s="153"/>
      <c r="D79" s="25" t="s">
        <v>11</v>
      </c>
      <c r="E79" s="98">
        <f t="shared" si="13"/>
        <v>10000</v>
      </c>
      <c r="F79" s="98">
        <f t="shared" si="13"/>
        <v>0</v>
      </c>
      <c r="G79" s="98">
        <f t="shared" si="12"/>
        <v>10000</v>
      </c>
    </row>
    <row r="80" spans="1:7" s="97" customFormat="1" x14ac:dyDescent="0.2">
      <c r="A80" s="154" t="s">
        <v>47</v>
      </c>
      <c r="B80" s="155"/>
      <c r="C80" s="156"/>
      <c r="D80" s="25" t="s">
        <v>22</v>
      </c>
      <c r="E80" s="98">
        <f>SUM(E81:E88)</f>
        <v>10000</v>
      </c>
      <c r="F80" s="98">
        <v>0</v>
      </c>
      <c r="G80" s="98">
        <f t="shared" si="12"/>
        <v>10000</v>
      </c>
    </row>
    <row r="81" spans="1:20" s="97" customFormat="1" x14ac:dyDescent="0.2">
      <c r="A81" s="202" t="s">
        <v>93</v>
      </c>
      <c r="B81" s="203"/>
      <c r="C81" s="204"/>
      <c r="D81" s="17" t="s">
        <v>94</v>
      </c>
      <c r="E81" s="4">
        <v>1600</v>
      </c>
      <c r="F81" s="4">
        <v>0</v>
      </c>
      <c r="G81" s="98">
        <f t="shared" si="12"/>
        <v>1600</v>
      </c>
    </row>
    <row r="82" spans="1:20" s="97" customFormat="1" x14ac:dyDescent="0.2">
      <c r="A82" s="202" t="s">
        <v>101</v>
      </c>
      <c r="B82" s="203"/>
      <c r="C82" s="204"/>
      <c r="D82" s="17" t="s">
        <v>102</v>
      </c>
      <c r="E82" s="4">
        <v>800</v>
      </c>
      <c r="F82" s="4">
        <v>0</v>
      </c>
      <c r="G82" s="98">
        <f t="shared" si="12"/>
        <v>800</v>
      </c>
    </row>
    <row r="83" spans="1:20" s="97" customFormat="1" x14ac:dyDescent="0.2">
      <c r="A83" s="202" t="s">
        <v>113</v>
      </c>
      <c r="B83" s="203"/>
      <c r="C83" s="204"/>
      <c r="D83" s="17" t="s">
        <v>114</v>
      </c>
      <c r="E83" s="4">
        <v>600</v>
      </c>
      <c r="F83" s="4">
        <v>0</v>
      </c>
      <c r="G83" s="98">
        <f t="shared" si="12"/>
        <v>600</v>
      </c>
    </row>
    <row r="84" spans="1:20" s="97" customFormat="1" x14ac:dyDescent="0.2">
      <c r="A84" s="202" t="s">
        <v>119</v>
      </c>
      <c r="B84" s="203"/>
      <c r="C84" s="204"/>
      <c r="D84" s="17" t="s">
        <v>120</v>
      </c>
      <c r="E84" s="74">
        <v>1000</v>
      </c>
      <c r="F84" s="74">
        <v>0</v>
      </c>
      <c r="G84" s="98">
        <f t="shared" si="12"/>
        <v>1000</v>
      </c>
    </row>
    <row r="85" spans="1:20" s="97" customFormat="1" x14ac:dyDescent="0.2">
      <c r="A85" s="202" t="s">
        <v>123</v>
      </c>
      <c r="B85" s="203"/>
      <c r="C85" s="204"/>
      <c r="D85" s="17" t="s">
        <v>124</v>
      </c>
      <c r="E85" s="4">
        <v>2000</v>
      </c>
      <c r="F85" s="4">
        <v>0</v>
      </c>
      <c r="G85" s="98">
        <f t="shared" si="12"/>
        <v>2000</v>
      </c>
    </row>
    <row r="86" spans="1:20" s="97" customFormat="1" ht="25.5" x14ac:dyDescent="0.2">
      <c r="A86" s="202" t="s">
        <v>135</v>
      </c>
      <c r="B86" s="203"/>
      <c r="C86" s="204"/>
      <c r="D86" s="17" t="s">
        <v>136</v>
      </c>
      <c r="E86" s="74">
        <v>2000</v>
      </c>
      <c r="F86" s="4">
        <v>0</v>
      </c>
      <c r="G86" s="98">
        <f t="shared" si="12"/>
        <v>2000</v>
      </c>
    </row>
    <row r="87" spans="1:20" s="97" customFormat="1" x14ac:dyDescent="0.2">
      <c r="A87" s="202" t="s">
        <v>125</v>
      </c>
      <c r="B87" s="203"/>
      <c r="C87" s="204"/>
      <c r="D87" s="17" t="s">
        <v>126</v>
      </c>
      <c r="E87" s="4">
        <v>500</v>
      </c>
      <c r="F87" s="4">
        <v>0</v>
      </c>
      <c r="G87" s="98">
        <f t="shared" si="12"/>
        <v>500</v>
      </c>
    </row>
    <row r="88" spans="1:20" s="97" customFormat="1" x14ac:dyDescent="0.2">
      <c r="A88" s="202" t="s">
        <v>127</v>
      </c>
      <c r="B88" s="203"/>
      <c r="C88" s="204"/>
      <c r="D88" s="17" t="s">
        <v>128</v>
      </c>
      <c r="E88" s="4">
        <v>1500</v>
      </c>
      <c r="F88" s="4">
        <v>0</v>
      </c>
      <c r="G88" s="98">
        <f t="shared" si="12"/>
        <v>1500</v>
      </c>
      <c r="T88" s="108"/>
    </row>
    <row r="89" spans="1:20" s="97" customFormat="1" ht="16.5" customHeight="1" x14ac:dyDescent="0.2">
      <c r="A89" s="185" t="s">
        <v>173</v>
      </c>
      <c r="B89" s="186"/>
      <c r="C89" s="187"/>
      <c r="D89" s="25" t="s">
        <v>29</v>
      </c>
      <c r="E89" s="101">
        <f>E90</f>
        <v>6000</v>
      </c>
      <c r="F89" s="116">
        <f>F90</f>
        <v>4553</v>
      </c>
      <c r="G89" s="98">
        <f>E89+F89</f>
        <v>10553</v>
      </c>
      <c r="N89" s="208"/>
      <c r="O89" s="208"/>
      <c r="P89" s="208"/>
      <c r="Q89" s="103"/>
      <c r="R89" s="106"/>
      <c r="S89" s="106"/>
      <c r="T89" s="106"/>
    </row>
    <row r="90" spans="1:20" s="97" customFormat="1" ht="18" customHeight="1" x14ac:dyDescent="0.2">
      <c r="A90" s="151" t="s">
        <v>45</v>
      </c>
      <c r="B90" s="152"/>
      <c r="C90" s="153"/>
      <c r="D90" s="25" t="s">
        <v>11</v>
      </c>
      <c r="E90" s="98">
        <f t="shared" ref="E90" si="14">E91</f>
        <v>6000</v>
      </c>
      <c r="F90" s="98">
        <f>F91</f>
        <v>4553</v>
      </c>
      <c r="G90" s="98">
        <f>E90+F90</f>
        <v>10553</v>
      </c>
      <c r="N90" s="205"/>
      <c r="O90" s="205"/>
      <c r="P90" s="205"/>
      <c r="Q90" s="103"/>
      <c r="R90" s="106"/>
      <c r="S90" s="105"/>
      <c r="T90" s="105"/>
    </row>
    <row r="91" spans="1:20" s="97" customFormat="1" ht="19.5" customHeight="1" x14ac:dyDescent="0.2">
      <c r="A91" s="154" t="s">
        <v>47</v>
      </c>
      <c r="B91" s="155"/>
      <c r="C91" s="156"/>
      <c r="D91" s="25" t="s">
        <v>22</v>
      </c>
      <c r="E91" s="98">
        <f>SUM(E92:E94)</f>
        <v>6000</v>
      </c>
      <c r="F91" s="98">
        <f>F92+F93+F94</f>
        <v>4553</v>
      </c>
      <c r="G91" s="98">
        <f>E91+F91</f>
        <v>10553</v>
      </c>
      <c r="N91" s="206"/>
      <c r="O91" s="207"/>
      <c r="P91" s="207"/>
      <c r="Q91" s="103"/>
      <c r="R91" s="106"/>
      <c r="S91" s="106"/>
      <c r="T91" s="106"/>
    </row>
    <row r="92" spans="1:20" s="97" customFormat="1" x14ac:dyDescent="0.2">
      <c r="A92" s="202" t="s">
        <v>111</v>
      </c>
      <c r="B92" s="203"/>
      <c r="C92" s="204"/>
      <c r="D92" s="17" t="s">
        <v>112</v>
      </c>
      <c r="E92" s="4">
        <v>1000</v>
      </c>
      <c r="F92" s="4">
        <v>0</v>
      </c>
      <c r="G92" s="4">
        <f>E92+F92</f>
        <v>1000</v>
      </c>
      <c r="T92" s="108"/>
    </row>
    <row r="93" spans="1:20" s="97" customFormat="1" x14ac:dyDescent="0.2">
      <c r="A93" s="202" t="s">
        <v>119</v>
      </c>
      <c r="B93" s="203"/>
      <c r="C93" s="204"/>
      <c r="D93" s="17" t="s">
        <v>120</v>
      </c>
      <c r="E93" s="74">
        <v>1000</v>
      </c>
      <c r="F93" s="74">
        <v>2553</v>
      </c>
      <c r="G93" s="4">
        <f t="shared" ref="G93:G94" si="15">E93+F93</f>
        <v>3553</v>
      </c>
    </row>
    <row r="94" spans="1:20" s="97" customFormat="1" x14ac:dyDescent="0.2">
      <c r="A94" s="202" t="s">
        <v>123</v>
      </c>
      <c r="B94" s="203"/>
      <c r="C94" s="204"/>
      <c r="D94" s="17" t="s">
        <v>124</v>
      </c>
      <c r="E94" s="4">
        <v>4000</v>
      </c>
      <c r="F94" s="4">
        <v>2000</v>
      </c>
      <c r="G94" s="4">
        <f t="shared" si="15"/>
        <v>6000</v>
      </c>
    </row>
    <row r="95" spans="1:20" ht="15" customHeight="1" x14ac:dyDescent="0.2">
      <c r="A95" s="227" t="s">
        <v>170</v>
      </c>
      <c r="B95" s="228"/>
      <c r="C95" s="229"/>
      <c r="D95" s="25" t="s">
        <v>57</v>
      </c>
      <c r="E95" s="101">
        <f>E96</f>
        <v>13538</v>
      </c>
      <c r="F95" s="98">
        <f>F96</f>
        <v>3524</v>
      </c>
      <c r="G95" s="98">
        <f>E95+F95</f>
        <v>17062</v>
      </c>
    </row>
    <row r="96" spans="1:20" ht="15" customHeight="1" x14ac:dyDescent="0.2">
      <c r="A96" s="151" t="s">
        <v>45</v>
      </c>
      <c r="B96" s="152"/>
      <c r="C96" s="153"/>
      <c r="D96" s="25" t="s">
        <v>11</v>
      </c>
      <c r="E96" s="98">
        <f>E97</f>
        <v>13538</v>
      </c>
      <c r="F96" s="98">
        <f>F97</f>
        <v>3524</v>
      </c>
      <c r="G96" s="98">
        <f t="shared" ref="G96" si="16">G97</f>
        <v>17062</v>
      </c>
    </row>
    <row r="97" spans="1:17" ht="15" customHeight="1" x14ac:dyDescent="0.2">
      <c r="A97" s="154" t="s">
        <v>47</v>
      </c>
      <c r="B97" s="155"/>
      <c r="C97" s="156"/>
      <c r="D97" s="25" t="s">
        <v>22</v>
      </c>
      <c r="E97" s="98">
        <f>SUM(E98:E102)</f>
        <v>13538</v>
      </c>
      <c r="F97" s="98">
        <v>3524</v>
      </c>
      <c r="G97" s="98">
        <f>E97+F97</f>
        <v>17062</v>
      </c>
    </row>
    <row r="98" spans="1:17" s="97" customFormat="1" x14ac:dyDescent="0.2">
      <c r="A98" s="202" t="s">
        <v>119</v>
      </c>
      <c r="B98" s="203"/>
      <c r="C98" s="204"/>
      <c r="D98" s="17" t="s">
        <v>120</v>
      </c>
      <c r="E98" s="74">
        <v>6000</v>
      </c>
      <c r="F98" s="117">
        <v>1024</v>
      </c>
      <c r="G98" s="98">
        <f t="shared" ref="G98:G102" si="17">E98+F98</f>
        <v>7024</v>
      </c>
    </row>
    <row r="99" spans="1:17" s="97" customFormat="1" ht="15" customHeight="1" x14ac:dyDescent="0.2">
      <c r="A99" s="202" t="s">
        <v>123</v>
      </c>
      <c r="B99" s="203"/>
      <c r="C99" s="204"/>
      <c r="D99" s="17" t="s">
        <v>124</v>
      </c>
      <c r="E99" s="4">
        <v>7000</v>
      </c>
      <c r="F99" s="113">
        <v>2500</v>
      </c>
      <c r="G99" s="98">
        <f t="shared" si="17"/>
        <v>9500</v>
      </c>
      <c r="N99" s="234"/>
      <c r="O99" s="234"/>
      <c r="P99" s="234"/>
      <c r="Q99" s="110"/>
    </row>
    <row r="100" spans="1:17" s="97" customFormat="1" ht="25.5" x14ac:dyDescent="0.2">
      <c r="A100" s="202" t="s">
        <v>135</v>
      </c>
      <c r="B100" s="203"/>
      <c r="C100" s="204"/>
      <c r="D100" s="25" t="s">
        <v>136</v>
      </c>
      <c r="E100" s="4">
        <v>200</v>
      </c>
      <c r="F100" s="4">
        <v>0</v>
      </c>
      <c r="G100" s="98">
        <f t="shared" si="17"/>
        <v>200</v>
      </c>
      <c r="N100" s="235"/>
      <c r="O100" s="235"/>
      <c r="P100" s="235"/>
      <c r="Q100" s="111"/>
    </row>
    <row r="101" spans="1:17" s="97" customFormat="1" ht="15" customHeight="1" x14ac:dyDescent="0.2">
      <c r="A101" s="202" t="s">
        <v>125</v>
      </c>
      <c r="B101" s="203"/>
      <c r="C101" s="204"/>
      <c r="D101" s="25" t="s">
        <v>126</v>
      </c>
      <c r="E101" s="4">
        <v>238</v>
      </c>
      <c r="F101" s="4">
        <v>0</v>
      </c>
      <c r="G101" s="98">
        <f t="shared" si="17"/>
        <v>238</v>
      </c>
      <c r="N101" s="236"/>
      <c r="O101" s="236"/>
      <c r="P101" s="236"/>
      <c r="Q101" s="111"/>
    </row>
    <row r="102" spans="1:17" s="97" customFormat="1" ht="15" customHeight="1" x14ac:dyDescent="0.2">
      <c r="A102" s="202" t="s">
        <v>129</v>
      </c>
      <c r="B102" s="203"/>
      <c r="C102" s="204"/>
      <c r="D102" s="25" t="s">
        <v>130</v>
      </c>
      <c r="E102" s="4">
        <v>100</v>
      </c>
      <c r="F102" s="4">
        <v>0</v>
      </c>
      <c r="G102" s="98">
        <f t="shared" si="17"/>
        <v>100</v>
      </c>
      <c r="N102" s="237"/>
      <c r="O102" s="237"/>
      <c r="P102" s="237"/>
      <c r="Q102" s="112"/>
    </row>
    <row r="103" spans="1:17" ht="15" customHeight="1" x14ac:dyDescent="0.2">
      <c r="A103" s="197" t="s">
        <v>64</v>
      </c>
      <c r="B103" s="198"/>
      <c r="C103" s="218"/>
      <c r="D103" s="27" t="s">
        <v>65</v>
      </c>
      <c r="E103" s="98">
        <f>E104+E110+E118+E126</f>
        <v>33773</v>
      </c>
      <c r="F103" s="98">
        <f>F104+F110+F118+F126</f>
        <v>31011</v>
      </c>
      <c r="G103" s="98">
        <f>G104+G110+G118+G126</f>
        <v>64784</v>
      </c>
      <c r="N103" s="237"/>
      <c r="O103" s="237"/>
      <c r="P103" s="237"/>
      <c r="Q103" s="112"/>
    </row>
    <row r="104" spans="1:17" ht="15" customHeight="1" x14ac:dyDescent="0.2">
      <c r="A104" s="185" t="s">
        <v>174</v>
      </c>
      <c r="B104" s="186"/>
      <c r="C104" s="187"/>
      <c r="D104" s="118" t="s">
        <v>24</v>
      </c>
      <c r="E104" s="101">
        <v>0</v>
      </c>
      <c r="F104" s="116">
        <f>F105</f>
        <v>6984</v>
      </c>
      <c r="G104" s="98">
        <f>E104+F104</f>
        <v>6984</v>
      </c>
      <c r="N104" s="238"/>
      <c r="O104" s="238"/>
      <c r="P104" s="238"/>
      <c r="Q104" s="112"/>
    </row>
    <row r="105" spans="1:17" ht="15" customHeight="1" x14ac:dyDescent="0.2">
      <c r="A105" s="191" t="s">
        <v>45</v>
      </c>
      <c r="B105" s="192"/>
      <c r="C105" s="193"/>
      <c r="D105" s="104" t="s">
        <v>11</v>
      </c>
      <c r="E105" s="101">
        <v>0</v>
      </c>
      <c r="F105" s="102">
        <f>F106</f>
        <v>6984</v>
      </c>
      <c r="G105" s="98">
        <f>E105+F105</f>
        <v>6984</v>
      </c>
    </row>
    <row r="106" spans="1:17" ht="15" customHeight="1" x14ac:dyDescent="0.2">
      <c r="A106" s="188" t="s">
        <v>47</v>
      </c>
      <c r="B106" s="189"/>
      <c r="C106" s="190"/>
      <c r="D106" s="104" t="s">
        <v>22</v>
      </c>
      <c r="E106" s="101">
        <v>0</v>
      </c>
      <c r="F106" s="98">
        <f>F107+F108+F109</f>
        <v>6984</v>
      </c>
      <c r="G106" s="98">
        <f>E106+F106</f>
        <v>6984</v>
      </c>
    </row>
    <row r="107" spans="1:17" ht="28.5" customHeight="1" x14ac:dyDescent="0.2">
      <c r="A107" s="221" t="s">
        <v>95</v>
      </c>
      <c r="B107" s="222"/>
      <c r="C107" s="223"/>
      <c r="D107" s="119" t="s">
        <v>96</v>
      </c>
      <c r="E107" s="101">
        <v>0</v>
      </c>
      <c r="F107" s="116">
        <v>1484</v>
      </c>
      <c r="G107" s="98">
        <f>E107+F107</f>
        <v>1484</v>
      </c>
    </row>
    <row r="108" spans="1:17" ht="18.75" customHeight="1" x14ac:dyDescent="0.2">
      <c r="A108" s="221" t="s">
        <v>119</v>
      </c>
      <c r="B108" s="222"/>
      <c r="C108" s="223"/>
      <c r="D108" s="119" t="s">
        <v>120</v>
      </c>
      <c r="E108" s="101">
        <v>0</v>
      </c>
      <c r="F108" s="116">
        <v>2000</v>
      </c>
      <c r="G108" s="98">
        <f t="shared" ref="G108:G109" si="18">E108+F108</f>
        <v>2000</v>
      </c>
    </row>
    <row r="109" spans="1:17" ht="30.75" customHeight="1" x14ac:dyDescent="0.2">
      <c r="A109" s="224" t="s">
        <v>135</v>
      </c>
      <c r="B109" s="225"/>
      <c r="C109" s="226"/>
      <c r="D109" s="119" t="s">
        <v>136</v>
      </c>
      <c r="E109" s="101">
        <v>0</v>
      </c>
      <c r="F109" s="116">
        <v>3500</v>
      </c>
      <c r="G109" s="98">
        <f t="shared" si="18"/>
        <v>3500</v>
      </c>
    </row>
    <row r="110" spans="1:17" ht="26.25" customHeight="1" x14ac:dyDescent="0.2">
      <c r="A110" s="185" t="s">
        <v>170</v>
      </c>
      <c r="B110" s="186"/>
      <c r="C110" s="187"/>
      <c r="D110" s="104" t="s">
        <v>57</v>
      </c>
      <c r="E110" s="98">
        <f>E111</f>
        <v>16491</v>
      </c>
      <c r="F110" s="101">
        <f>F111</f>
        <v>17509</v>
      </c>
      <c r="G110" s="98">
        <f>G111</f>
        <v>34000</v>
      </c>
    </row>
    <row r="111" spans="1:17" ht="15" customHeight="1" x14ac:dyDescent="0.2">
      <c r="A111" s="151" t="s">
        <v>45</v>
      </c>
      <c r="B111" s="152"/>
      <c r="C111" s="153"/>
      <c r="D111" s="92" t="s">
        <v>11</v>
      </c>
      <c r="E111" s="98">
        <f>E112</f>
        <v>16491</v>
      </c>
      <c r="F111" s="98">
        <f t="shared" ref="F111:G111" si="19">F112</f>
        <v>17509</v>
      </c>
      <c r="G111" s="98">
        <f t="shared" si="19"/>
        <v>34000</v>
      </c>
    </row>
    <row r="112" spans="1:17" ht="15" customHeight="1" x14ac:dyDescent="0.2">
      <c r="A112" s="154" t="s">
        <v>47</v>
      </c>
      <c r="B112" s="155"/>
      <c r="C112" s="156"/>
      <c r="D112" s="92" t="s">
        <v>22</v>
      </c>
      <c r="E112" s="98">
        <f>SUM(E113:E117)</f>
        <v>16491</v>
      </c>
      <c r="F112" s="98">
        <f>F113+F114+F115+F116+F117</f>
        <v>17509</v>
      </c>
      <c r="G112" s="98">
        <f>E112+F112</f>
        <v>34000</v>
      </c>
    </row>
    <row r="113" spans="1:7" s="94" customFormat="1" ht="25.5" x14ac:dyDescent="0.2">
      <c r="A113" s="212" t="s">
        <v>95</v>
      </c>
      <c r="B113" s="213"/>
      <c r="C113" s="214"/>
      <c r="D113" s="93" t="s">
        <v>96</v>
      </c>
      <c r="E113" s="34">
        <v>1000</v>
      </c>
      <c r="F113" s="120">
        <v>1000</v>
      </c>
      <c r="G113" s="34">
        <f>E113+F113</f>
        <v>2000</v>
      </c>
    </row>
    <row r="114" spans="1:7" ht="25.5" x14ac:dyDescent="0.2">
      <c r="A114" s="215" t="s">
        <v>109</v>
      </c>
      <c r="B114" s="216"/>
      <c r="C114" s="217"/>
      <c r="D114" s="93" t="s">
        <v>110</v>
      </c>
      <c r="E114" s="98">
        <v>7600</v>
      </c>
      <c r="F114" s="116">
        <v>8400</v>
      </c>
      <c r="G114" s="34">
        <f t="shared" ref="G114:G117" si="20">E114+F114</f>
        <v>16000</v>
      </c>
    </row>
    <row r="115" spans="1:7" ht="15" customHeight="1" x14ac:dyDescent="0.2">
      <c r="A115" s="215" t="s">
        <v>115</v>
      </c>
      <c r="B115" s="216"/>
      <c r="C115" s="217"/>
      <c r="D115" s="93" t="s">
        <v>116</v>
      </c>
      <c r="E115" s="98">
        <v>270</v>
      </c>
      <c r="F115" s="116">
        <v>730</v>
      </c>
      <c r="G115" s="34">
        <f t="shared" si="20"/>
        <v>1000</v>
      </c>
    </row>
    <row r="116" spans="1:7" x14ac:dyDescent="0.2">
      <c r="A116" s="215" t="s">
        <v>119</v>
      </c>
      <c r="B116" s="216"/>
      <c r="C116" s="217"/>
      <c r="D116" s="93" t="s">
        <v>120</v>
      </c>
      <c r="E116" s="98">
        <v>5621</v>
      </c>
      <c r="F116" s="116">
        <v>7379</v>
      </c>
      <c r="G116" s="34">
        <f t="shared" si="20"/>
        <v>13000</v>
      </c>
    </row>
    <row r="117" spans="1:7" ht="25.5" x14ac:dyDescent="0.2">
      <c r="A117" s="215" t="s">
        <v>135</v>
      </c>
      <c r="B117" s="216"/>
      <c r="C117" s="217"/>
      <c r="D117" s="93" t="s">
        <v>136</v>
      </c>
      <c r="E117" s="98">
        <v>2000</v>
      </c>
      <c r="F117" s="98">
        <v>0</v>
      </c>
      <c r="G117" s="34">
        <f t="shared" si="20"/>
        <v>2000</v>
      </c>
    </row>
    <row r="118" spans="1:7" ht="15" customHeight="1" x14ac:dyDescent="0.2">
      <c r="A118" s="148" t="s">
        <v>171</v>
      </c>
      <c r="B118" s="149"/>
      <c r="C118" s="150"/>
      <c r="D118" s="25" t="s">
        <v>66</v>
      </c>
      <c r="E118" s="98">
        <f>E119</f>
        <v>3982</v>
      </c>
      <c r="F118" s="116">
        <v>-182</v>
      </c>
      <c r="G118" s="98">
        <f>G119</f>
        <v>3800</v>
      </c>
    </row>
    <row r="119" spans="1:7" ht="15" customHeight="1" x14ac:dyDescent="0.2">
      <c r="A119" s="151" t="s">
        <v>45</v>
      </c>
      <c r="B119" s="152"/>
      <c r="C119" s="153"/>
      <c r="D119" s="25" t="s">
        <v>11</v>
      </c>
      <c r="E119" s="98">
        <f t="shared" ref="E119:G119" si="21">SUM(E120)</f>
        <v>3982</v>
      </c>
      <c r="F119" s="98">
        <f t="shared" si="21"/>
        <v>-182</v>
      </c>
      <c r="G119" s="98">
        <f t="shared" si="21"/>
        <v>3800</v>
      </c>
    </row>
    <row r="120" spans="1:7" ht="15" customHeight="1" x14ac:dyDescent="0.2">
      <c r="A120" s="154" t="s">
        <v>47</v>
      </c>
      <c r="B120" s="155"/>
      <c r="C120" s="156"/>
      <c r="D120" s="25" t="s">
        <v>22</v>
      </c>
      <c r="E120" s="98">
        <f>SUM(E121:E125)</f>
        <v>3982</v>
      </c>
      <c r="F120" s="98">
        <f>F121+F122+F123+F124+F125</f>
        <v>-182</v>
      </c>
      <c r="G120" s="98">
        <f>G121+G122+G123+G124+G125</f>
        <v>3800</v>
      </c>
    </row>
    <row r="121" spans="1:7" s="97" customFormat="1" ht="25.5" x14ac:dyDescent="0.2">
      <c r="A121" s="215" t="s">
        <v>95</v>
      </c>
      <c r="B121" s="216"/>
      <c r="C121" s="217"/>
      <c r="D121" s="17" t="s">
        <v>96</v>
      </c>
      <c r="E121" s="74">
        <v>272</v>
      </c>
      <c r="F121" s="4">
        <v>0</v>
      </c>
      <c r="G121" s="74">
        <f>E121+F121</f>
        <v>272</v>
      </c>
    </row>
    <row r="122" spans="1:7" s="97" customFormat="1" ht="25.5" x14ac:dyDescent="0.2">
      <c r="A122" s="215" t="s">
        <v>103</v>
      </c>
      <c r="B122" s="216"/>
      <c r="C122" s="217"/>
      <c r="D122" s="17" t="s">
        <v>104</v>
      </c>
      <c r="E122" s="74">
        <v>260</v>
      </c>
      <c r="F122" s="4">
        <v>0</v>
      </c>
      <c r="G122" s="74">
        <f t="shared" ref="G122:G124" si="22">E122+F122</f>
        <v>260</v>
      </c>
    </row>
    <row r="123" spans="1:7" s="97" customFormat="1" ht="25.5" x14ac:dyDescent="0.2">
      <c r="A123" s="215" t="s">
        <v>109</v>
      </c>
      <c r="B123" s="216"/>
      <c r="C123" s="217"/>
      <c r="D123" s="17" t="s">
        <v>110</v>
      </c>
      <c r="E123" s="74">
        <v>1400</v>
      </c>
      <c r="F123" s="4">
        <v>0</v>
      </c>
      <c r="G123" s="74">
        <f t="shared" si="22"/>
        <v>1400</v>
      </c>
    </row>
    <row r="124" spans="1:7" s="97" customFormat="1" x14ac:dyDescent="0.2">
      <c r="A124" s="202" t="s">
        <v>119</v>
      </c>
      <c r="B124" s="203"/>
      <c r="C124" s="204"/>
      <c r="D124" s="17" t="s">
        <v>120</v>
      </c>
      <c r="E124" s="74">
        <v>1250</v>
      </c>
      <c r="F124" s="4">
        <v>0</v>
      </c>
      <c r="G124" s="74">
        <f t="shared" si="22"/>
        <v>1250</v>
      </c>
    </row>
    <row r="125" spans="1:7" s="97" customFormat="1" ht="25.5" x14ac:dyDescent="0.2">
      <c r="A125" s="202" t="s">
        <v>135</v>
      </c>
      <c r="B125" s="203"/>
      <c r="C125" s="204"/>
      <c r="D125" s="25" t="s">
        <v>136</v>
      </c>
      <c r="E125" s="4">
        <v>800</v>
      </c>
      <c r="F125" s="113">
        <v>-182</v>
      </c>
      <c r="G125" s="4">
        <f>E125+F125</f>
        <v>618</v>
      </c>
    </row>
    <row r="126" spans="1:7" ht="15" customHeight="1" x14ac:dyDescent="0.2">
      <c r="A126" s="148" t="s">
        <v>172</v>
      </c>
      <c r="B126" s="149"/>
      <c r="C126" s="150"/>
      <c r="D126" s="25" t="s">
        <v>28</v>
      </c>
      <c r="E126" s="101">
        <f>E127</f>
        <v>13300</v>
      </c>
      <c r="F126" s="116">
        <f>F127+F134</f>
        <v>6700</v>
      </c>
      <c r="G126" s="98">
        <f>G127+G134</f>
        <v>20000</v>
      </c>
    </row>
    <row r="127" spans="1:7" ht="15" customHeight="1" x14ac:dyDescent="0.2">
      <c r="A127" s="151" t="s">
        <v>45</v>
      </c>
      <c r="B127" s="152"/>
      <c r="C127" s="153"/>
      <c r="D127" s="25" t="s">
        <v>11</v>
      </c>
      <c r="E127" s="98">
        <f t="shared" ref="E127:F127" si="23">SUM(E128)</f>
        <v>13300</v>
      </c>
      <c r="F127" s="98">
        <f t="shared" si="23"/>
        <v>6400</v>
      </c>
      <c r="G127" s="98">
        <f>E127+F127</f>
        <v>19700</v>
      </c>
    </row>
    <row r="128" spans="1:7" ht="15" customHeight="1" x14ac:dyDescent="0.2">
      <c r="A128" s="154" t="s">
        <v>47</v>
      </c>
      <c r="B128" s="155"/>
      <c r="C128" s="156"/>
      <c r="D128" s="25" t="s">
        <v>22</v>
      </c>
      <c r="E128" s="98">
        <f>SUM(E129:E133)</f>
        <v>13300</v>
      </c>
      <c r="F128" s="98">
        <f>F129+F130+F131+F132+F133</f>
        <v>6400</v>
      </c>
      <c r="G128" s="98">
        <f>G129+G130+G131+G132+G133</f>
        <v>19700</v>
      </c>
    </row>
    <row r="129" spans="1:7" s="97" customFormat="1" ht="25.5" x14ac:dyDescent="0.2">
      <c r="A129" s="215" t="s">
        <v>95</v>
      </c>
      <c r="B129" s="216"/>
      <c r="C129" s="217"/>
      <c r="D129" s="17" t="s">
        <v>96</v>
      </c>
      <c r="E129" s="74">
        <v>930</v>
      </c>
      <c r="F129" s="74">
        <v>770</v>
      </c>
      <c r="G129" s="74">
        <f>E129+F129</f>
        <v>1700</v>
      </c>
    </row>
    <row r="130" spans="1:7" s="97" customFormat="1" ht="25.5" x14ac:dyDescent="0.2">
      <c r="A130" s="215" t="s">
        <v>103</v>
      </c>
      <c r="B130" s="216"/>
      <c r="C130" s="217"/>
      <c r="D130" s="17" t="s">
        <v>104</v>
      </c>
      <c r="E130" s="74">
        <v>130</v>
      </c>
      <c r="F130" s="74">
        <v>370</v>
      </c>
      <c r="G130" s="74">
        <f t="shared" ref="G130:G133" si="24">E130+F130</f>
        <v>500</v>
      </c>
    </row>
    <row r="131" spans="1:7" s="97" customFormat="1" ht="25.5" x14ac:dyDescent="0.2">
      <c r="A131" s="215" t="s">
        <v>109</v>
      </c>
      <c r="B131" s="216"/>
      <c r="C131" s="217"/>
      <c r="D131" s="17" t="s">
        <v>110</v>
      </c>
      <c r="E131" s="74">
        <v>1750</v>
      </c>
      <c r="F131" s="74">
        <v>1250</v>
      </c>
      <c r="G131" s="74">
        <f t="shared" si="24"/>
        <v>3000</v>
      </c>
    </row>
    <row r="132" spans="1:7" s="97" customFormat="1" ht="15" customHeight="1" x14ac:dyDescent="0.2">
      <c r="A132" s="202" t="s">
        <v>115</v>
      </c>
      <c r="B132" s="219"/>
      <c r="C132" s="220"/>
      <c r="D132" s="17" t="s">
        <v>116</v>
      </c>
      <c r="E132" s="74">
        <v>270</v>
      </c>
      <c r="F132" s="74">
        <v>30</v>
      </c>
      <c r="G132" s="74">
        <f t="shared" si="24"/>
        <v>300</v>
      </c>
    </row>
    <row r="133" spans="1:7" s="97" customFormat="1" x14ac:dyDescent="0.2">
      <c r="A133" s="202" t="s">
        <v>119</v>
      </c>
      <c r="B133" s="203"/>
      <c r="C133" s="204"/>
      <c r="D133" s="17" t="s">
        <v>120</v>
      </c>
      <c r="E133" s="74">
        <v>10220</v>
      </c>
      <c r="F133" s="74">
        <v>3980</v>
      </c>
      <c r="G133" s="74">
        <f t="shared" si="24"/>
        <v>14200</v>
      </c>
    </row>
    <row r="134" spans="1:7" s="97" customFormat="1" ht="25.5" x14ac:dyDescent="0.2">
      <c r="A134" s="191" t="s">
        <v>51</v>
      </c>
      <c r="B134" s="192"/>
      <c r="C134" s="193"/>
      <c r="D134" s="121" t="s">
        <v>13</v>
      </c>
      <c r="E134" s="113">
        <f>E135</f>
        <v>0</v>
      </c>
      <c r="F134" s="113">
        <f>F135</f>
        <v>300</v>
      </c>
      <c r="G134" s="113">
        <f>G135</f>
        <v>300</v>
      </c>
    </row>
    <row r="135" spans="1:7" s="97" customFormat="1" ht="25.5" x14ac:dyDescent="0.2">
      <c r="A135" s="194" t="s">
        <v>50</v>
      </c>
      <c r="B135" s="195"/>
      <c r="C135" s="196"/>
      <c r="D135" s="10" t="s">
        <v>52</v>
      </c>
      <c r="E135" s="122">
        <v>0</v>
      </c>
      <c r="F135" s="101">
        <f>F136</f>
        <v>300</v>
      </c>
      <c r="G135" s="101">
        <f>G136</f>
        <v>300</v>
      </c>
    </row>
    <row r="136" spans="1:7" s="97" customFormat="1" x14ac:dyDescent="0.2">
      <c r="A136" s="209" t="s">
        <v>133</v>
      </c>
      <c r="B136" s="210"/>
      <c r="C136" s="211"/>
      <c r="D136" s="121" t="s">
        <v>134</v>
      </c>
      <c r="E136" s="113">
        <v>0</v>
      </c>
      <c r="F136" s="113">
        <v>300</v>
      </c>
      <c r="G136" s="113">
        <f>F136+E136</f>
        <v>300</v>
      </c>
    </row>
    <row r="137" spans="1:7" ht="15" customHeight="1" x14ac:dyDescent="0.2">
      <c r="A137" s="197" t="s">
        <v>67</v>
      </c>
      <c r="B137" s="198"/>
      <c r="C137" s="198"/>
      <c r="D137" s="23" t="s">
        <v>68</v>
      </c>
      <c r="E137" s="98">
        <f>E138+E143</f>
        <v>7713</v>
      </c>
      <c r="F137" s="98">
        <f>F138+F143+F148</f>
        <v>4000</v>
      </c>
      <c r="G137" s="98">
        <f>G138+G143+G148</f>
        <v>11713</v>
      </c>
    </row>
    <row r="138" spans="1:7" ht="15" customHeight="1" x14ac:dyDescent="0.2">
      <c r="A138" s="148" t="s">
        <v>43</v>
      </c>
      <c r="B138" s="149"/>
      <c r="C138" s="150"/>
      <c r="D138" s="25" t="s">
        <v>9</v>
      </c>
      <c r="E138" s="98">
        <f t="shared" ref="E138:G139" si="25">E139</f>
        <v>3713</v>
      </c>
      <c r="F138" s="98">
        <f t="shared" si="25"/>
        <v>0</v>
      </c>
      <c r="G138" s="98">
        <f t="shared" si="25"/>
        <v>3713</v>
      </c>
    </row>
    <row r="139" spans="1:7" ht="15" customHeight="1" x14ac:dyDescent="0.2">
      <c r="A139" s="151" t="s">
        <v>45</v>
      </c>
      <c r="B139" s="152"/>
      <c r="C139" s="153"/>
      <c r="D139" s="25" t="s">
        <v>11</v>
      </c>
      <c r="E139" s="98">
        <f t="shared" si="25"/>
        <v>3713</v>
      </c>
      <c r="F139" s="98">
        <f t="shared" si="25"/>
        <v>0</v>
      </c>
      <c r="G139" s="98">
        <f t="shared" si="25"/>
        <v>3713</v>
      </c>
    </row>
    <row r="140" spans="1:7" ht="15" customHeight="1" x14ac:dyDescent="0.2">
      <c r="A140" s="154" t="s">
        <v>47</v>
      </c>
      <c r="B140" s="155"/>
      <c r="C140" s="156"/>
      <c r="D140" s="25" t="s">
        <v>22</v>
      </c>
      <c r="E140" s="98">
        <f>SUM(E141:E142)</f>
        <v>3713</v>
      </c>
      <c r="F140" s="98">
        <f>F141+F142</f>
        <v>0</v>
      </c>
      <c r="G140" s="98">
        <f>G141+G142</f>
        <v>3713</v>
      </c>
    </row>
    <row r="141" spans="1:7" s="97" customFormat="1" x14ac:dyDescent="0.2">
      <c r="A141" s="202" t="s">
        <v>119</v>
      </c>
      <c r="B141" s="203"/>
      <c r="C141" s="204"/>
      <c r="D141" s="17" t="s">
        <v>120</v>
      </c>
      <c r="E141" s="74">
        <v>1200</v>
      </c>
      <c r="F141" s="74">
        <v>0</v>
      </c>
      <c r="G141" s="74">
        <f>E141+F141</f>
        <v>1200</v>
      </c>
    </row>
    <row r="142" spans="1:7" s="97" customFormat="1" ht="15" customHeight="1" x14ac:dyDescent="0.2">
      <c r="A142" s="202" t="s">
        <v>123</v>
      </c>
      <c r="B142" s="203"/>
      <c r="C142" s="204"/>
      <c r="D142" s="17" t="s">
        <v>124</v>
      </c>
      <c r="E142" s="4">
        <v>2513</v>
      </c>
      <c r="F142" s="4">
        <v>0</v>
      </c>
      <c r="G142" s="74">
        <f>E142+F142</f>
        <v>2513</v>
      </c>
    </row>
    <row r="143" spans="1:7" ht="15" customHeight="1" x14ac:dyDescent="0.2">
      <c r="A143" s="148" t="s">
        <v>174</v>
      </c>
      <c r="B143" s="149"/>
      <c r="C143" s="150"/>
      <c r="D143" s="25" t="s">
        <v>24</v>
      </c>
      <c r="E143" s="98">
        <f t="shared" ref="E143:G144" si="26">E144</f>
        <v>4000</v>
      </c>
      <c r="F143" s="98">
        <f t="shared" si="26"/>
        <v>0</v>
      </c>
      <c r="G143" s="98">
        <f t="shared" si="26"/>
        <v>4000</v>
      </c>
    </row>
    <row r="144" spans="1:7" ht="15" customHeight="1" x14ac:dyDescent="0.2">
      <c r="A144" s="151" t="s">
        <v>45</v>
      </c>
      <c r="B144" s="152"/>
      <c r="C144" s="153"/>
      <c r="D144" s="25" t="s">
        <v>11</v>
      </c>
      <c r="E144" s="98">
        <f t="shared" si="26"/>
        <v>4000</v>
      </c>
      <c r="F144" s="98">
        <f t="shared" si="26"/>
        <v>0</v>
      </c>
      <c r="G144" s="98">
        <f t="shared" si="26"/>
        <v>4000</v>
      </c>
    </row>
    <row r="145" spans="1:7" ht="15" customHeight="1" x14ac:dyDescent="0.2">
      <c r="A145" s="154" t="s">
        <v>47</v>
      </c>
      <c r="B145" s="155"/>
      <c r="C145" s="156"/>
      <c r="D145" s="25" t="s">
        <v>22</v>
      </c>
      <c r="E145" s="98">
        <f>SUM(E146:E147)</f>
        <v>4000</v>
      </c>
      <c r="F145" s="98">
        <v>0</v>
      </c>
      <c r="G145" s="98">
        <f>G146+G147</f>
        <v>4000</v>
      </c>
    </row>
    <row r="146" spans="1:7" ht="15" customHeight="1" x14ac:dyDescent="0.2">
      <c r="A146" s="202" t="s">
        <v>119</v>
      </c>
      <c r="B146" s="203"/>
      <c r="C146" s="204"/>
      <c r="D146" s="25" t="s">
        <v>120</v>
      </c>
      <c r="E146" s="98">
        <v>1000</v>
      </c>
      <c r="F146" s="98">
        <v>0</v>
      </c>
      <c r="G146" s="98">
        <f t="shared" ref="G146:G152" si="27">E146+F146</f>
        <v>1000</v>
      </c>
    </row>
    <row r="147" spans="1:7" s="97" customFormat="1" ht="15" customHeight="1" x14ac:dyDescent="0.2">
      <c r="A147" s="202" t="s">
        <v>123</v>
      </c>
      <c r="B147" s="203"/>
      <c r="C147" s="204"/>
      <c r="D147" s="17" t="s">
        <v>124</v>
      </c>
      <c r="E147" s="4">
        <v>3000</v>
      </c>
      <c r="F147" s="4">
        <v>0</v>
      </c>
      <c r="G147" s="98">
        <f t="shared" si="27"/>
        <v>3000</v>
      </c>
    </row>
    <row r="148" spans="1:7" s="97" customFormat="1" ht="15" customHeight="1" x14ac:dyDescent="0.2">
      <c r="A148" s="185" t="s">
        <v>170</v>
      </c>
      <c r="B148" s="186"/>
      <c r="C148" s="187"/>
      <c r="D148" s="121" t="s">
        <v>57</v>
      </c>
      <c r="E148" s="113">
        <v>0</v>
      </c>
      <c r="F148" s="113">
        <f>F149</f>
        <v>4000</v>
      </c>
      <c r="G148" s="4">
        <f t="shared" si="27"/>
        <v>4000</v>
      </c>
    </row>
    <row r="149" spans="1:7" s="97" customFormat="1" ht="15" customHeight="1" x14ac:dyDescent="0.2">
      <c r="A149" s="151" t="s">
        <v>45</v>
      </c>
      <c r="B149" s="152"/>
      <c r="C149" s="153"/>
      <c r="D149" s="17" t="s">
        <v>11</v>
      </c>
      <c r="E149" s="4">
        <v>0</v>
      </c>
      <c r="F149" s="113">
        <f>F150</f>
        <v>4000</v>
      </c>
      <c r="G149" s="4">
        <f t="shared" si="27"/>
        <v>4000</v>
      </c>
    </row>
    <row r="150" spans="1:7" s="97" customFormat="1" ht="15" customHeight="1" x14ac:dyDescent="0.2">
      <c r="A150" s="154" t="s">
        <v>47</v>
      </c>
      <c r="B150" s="155"/>
      <c r="C150" s="156"/>
      <c r="D150" s="25" t="s">
        <v>22</v>
      </c>
      <c r="E150" s="98">
        <f>SUM(E151:E152)</f>
        <v>0</v>
      </c>
      <c r="F150" s="98">
        <f>F151+F152</f>
        <v>4000</v>
      </c>
      <c r="G150" s="98">
        <f t="shared" si="27"/>
        <v>4000</v>
      </c>
    </row>
    <row r="151" spans="1:7" s="97" customFormat="1" ht="15" customHeight="1" x14ac:dyDescent="0.2">
      <c r="A151" s="202" t="s">
        <v>119</v>
      </c>
      <c r="B151" s="203"/>
      <c r="C151" s="204"/>
      <c r="D151" s="17" t="s">
        <v>120</v>
      </c>
      <c r="E151" s="4">
        <v>0</v>
      </c>
      <c r="F151" s="4">
        <v>1500</v>
      </c>
      <c r="G151" s="4">
        <f t="shared" si="27"/>
        <v>1500</v>
      </c>
    </row>
    <row r="152" spans="1:7" s="97" customFormat="1" ht="15" customHeight="1" x14ac:dyDescent="0.2">
      <c r="A152" s="202" t="s">
        <v>123</v>
      </c>
      <c r="B152" s="203"/>
      <c r="C152" s="204"/>
      <c r="D152" s="17" t="s">
        <v>124</v>
      </c>
      <c r="E152" s="4">
        <v>0</v>
      </c>
      <c r="F152" s="4">
        <v>2500</v>
      </c>
      <c r="G152" s="4">
        <f t="shared" si="27"/>
        <v>2500</v>
      </c>
    </row>
    <row r="153" spans="1:7" ht="29.25" customHeight="1" x14ac:dyDescent="0.2">
      <c r="A153" s="199" t="s">
        <v>194</v>
      </c>
      <c r="B153" s="200"/>
      <c r="C153" s="200"/>
      <c r="D153" s="123" t="s">
        <v>193</v>
      </c>
      <c r="E153" s="98">
        <f>E154+E158</f>
        <v>0</v>
      </c>
      <c r="F153" s="98">
        <f>F154</f>
        <v>250000</v>
      </c>
      <c r="G153" s="98">
        <f>G155+G161</f>
        <v>250000</v>
      </c>
    </row>
    <row r="154" spans="1:7" x14ac:dyDescent="0.2">
      <c r="A154" s="148" t="s">
        <v>170</v>
      </c>
      <c r="B154" s="149"/>
      <c r="C154" s="150"/>
      <c r="D154" s="25" t="s">
        <v>57</v>
      </c>
      <c r="E154" s="98">
        <v>0</v>
      </c>
      <c r="F154" s="101">
        <f>F155+F161</f>
        <v>250000</v>
      </c>
      <c r="G154" s="98">
        <f>E154+F154</f>
        <v>250000</v>
      </c>
    </row>
    <row r="155" spans="1:7" ht="14.25" customHeight="1" x14ac:dyDescent="0.2">
      <c r="A155" s="151" t="s">
        <v>45</v>
      </c>
      <c r="B155" s="152"/>
      <c r="C155" s="153"/>
      <c r="D155" s="17" t="s">
        <v>11</v>
      </c>
      <c r="E155" s="3">
        <f>E156+E163+E184</f>
        <v>0</v>
      </c>
      <c r="F155" s="3">
        <f>F156+F159</f>
        <v>13000</v>
      </c>
      <c r="G155" s="3">
        <f>F155+E155</f>
        <v>13000</v>
      </c>
    </row>
    <row r="156" spans="1:7" ht="14.25" customHeight="1" x14ac:dyDescent="0.2">
      <c r="A156" s="154" t="s">
        <v>46</v>
      </c>
      <c r="B156" s="155"/>
      <c r="C156" s="156"/>
      <c r="D156" s="17" t="s">
        <v>12</v>
      </c>
      <c r="E156" s="4">
        <f>SUM(E157:E162)</f>
        <v>0</v>
      </c>
      <c r="F156" s="4">
        <f>F157+F158</f>
        <v>7000</v>
      </c>
      <c r="G156" s="4">
        <f t="shared" ref="G156:G163" si="28">E156+F156</f>
        <v>7000</v>
      </c>
    </row>
    <row r="157" spans="1:7" ht="14.25" customHeight="1" x14ac:dyDescent="0.2">
      <c r="A157" s="202" t="s">
        <v>85</v>
      </c>
      <c r="B157" s="219"/>
      <c r="C157" s="220"/>
      <c r="D157" s="17" t="s">
        <v>86</v>
      </c>
      <c r="E157" s="4">
        <v>0</v>
      </c>
      <c r="F157" s="113">
        <v>6000</v>
      </c>
      <c r="G157" s="4">
        <f t="shared" si="28"/>
        <v>6000</v>
      </c>
    </row>
    <row r="158" spans="1:7" ht="25.5" customHeight="1" x14ac:dyDescent="0.2">
      <c r="A158" s="215" t="s">
        <v>91</v>
      </c>
      <c r="B158" s="232"/>
      <c r="C158" s="233"/>
      <c r="D158" s="17" t="s">
        <v>92</v>
      </c>
      <c r="E158" s="74">
        <v>0</v>
      </c>
      <c r="F158" s="113">
        <v>1000</v>
      </c>
      <c r="G158" s="74">
        <f t="shared" si="28"/>
        <v>1000</v>
      </c>
    </row>
    <row r="159" spans="1:7" ht="17.25" customHeight="1" x14ac:dyDescent="0.2">
      <c r="A159" s="154" t="s">
        <v>47</v>
      </c>
      <c r="B159" s="155"/>
      <c r="C159" s="156"/>
      <c r="D159" s="25" t="s">
        <v>22</v>
      </c>
      <c r="E159" s="98">
        <f>SUM(E160:E164)</f>
        <v>0</v>
      </c>
      <c r="F159" s="98">
        <f>F160</f>
        <v>6000</v>
      </c>
      <c r="G159" s="98">
        <f t="shared" si="28"/>
        <v>6000</v>
      </c>
    </row>
    <row r="160" spans="1:7" x14ac:dyDescent="0.2">
      <c r="A160" s="202" t="s">
        <v>111</v>
      </c>
      <c r="B160" s="203"/>
      <c r="C160" s="204"/>
      <c r="D160" s="17" t="s">
        <v>112</v>
      </c>
      <c r="E160" s="4">
        <v>0</v>
      </c>
      <c r="F160" s="113">
        <v>6000</v>
      </c>
      <c r="G160" s="4">
        <f t="shared" si="28"/>
        <v>6000</v>
      </c>
    </row>
    <row r="161" spans="1:9" ht="25.5" customHeight="1" x14ac:dyDescent="0.2">
      <c r="A161" s="151" t="s">
        <v>51</v>
      </c>
      <c r="B161" s="152"/>
      <c r="C161" s="153"/>
      <c r="D161" s="17" t="s">
        <v>13</v>
      </c>
      <c r="E161" s="4">
        <f>E162</f>
        <v>0</v>
      </c>
      <c r="F161" s="113">
        <f>F162</f>
        <v>237000</v>
      </c>
      <c r="G161" s="4">
        <f t="shared" si="28"/>
        <v>237000</v>
      </c>
    </row>
    <row r="162" spans="1:9" ht="25.5" x14ac:dyDescent="0.2">
      <c r="A162" s="201" t="s">
        <v>60</v>
      </c>
      <c r="B162" s="176"/>
      <c r="C162" s="177"/>
      <c r="D162" s="26" t="s">
        <v>61</v>
      </c>
      <c r="E162" s="98">
        <f>SUM(E163)</f>
        <v>0</v>
      </c>
      <c r="F162" s="98">
        <f>F163</f>
        <v>237000</v>
      </c>
      <c r="G162" s="98">
        <f t="shared" si="28"/>
        <v>237000</v>
      </c>
    </row>
    <row r="163" spans="1:9" ht="30" customHeight="1" x14ac:dyDescent="0.2">
      <c r="A163" s="202" t="s">
        <v>195</v>
      </c>
      <c r="B163" s="203"/>
      <c r="C163" s="204"/>
      <c r="D163" s="17" t="s">
        <v>196</v>
      </c>
      <c r="E163" s="3">
        <v>0</v>
      </c>
      <c r="F163" s="113">
        <v>237000</v>
      </c>
      <c r="G163" s="98">
        <f t="shared" si="28"/>
        <v>237000</v>
      </c>
    </row>
    <row r="164" spans="1:9" x14ac:dyDescent="0.2">
      <c r="A164" s="22"/>
      <c r="B164" s="22"/>
      <c r="C164" s="22"/>
      <c r="D164" s="22"/>
      <c r="E164" s="22"/>
      <c r="F164" s="22"/>
      <c r="G164" s="22"/>
    </row>
    <row r="165" spans="1:9" x14ac:dyDescent="0.2">
      <c r="A165" s="22"/>
      <c r="B165" s="22"/>
      <c r="C165" s="22"/>
      <c r="D165" s="22"/>
      <c r="E165" s="22"/>
      <c r="F165" s="22"/>
      <c r="G165" s="22"/>
      <c r="H165" s="105"/>
      <c r="I165" s="105"/>
    </row>
    <row r="166" spans="1:9" x14ac:dyDescent="0.2">
      <c r="A166" s="22"/>
      <c r="B166" s="22"/>
      <c r="C166" s="205"/>
      <c r="D166" s="205"/>
      <c r="E166" s="205"/>
      <c r="F166" s="103"/>
      <c r="G166" s="105"/>
      <c r="H166" s="106"/>
      <c r="I166" s="106"/>
    </row>
    <row r="167" spans="1:9" x14ac:dyDescent="0.2">
      <c r="A167" s="22"/>
      <c r="B167" s="22"/>
      <c r="C167" s="206"/>
      <c r="D167" s="207"/>
      <c r="E167" s="207"/>
      <c r="F167" s="103"/>
      <c r="G167" s="106"/>
      <c r="H167" s="107"/>
      <c r="I167" s="107"/>
    </row>
    <row r="168" spans="1:9" x14ac:dyDescent="0.2">
      <c r="A168" s="22"/>
      <c r="B168" s="22"/>
      <c r="C168" s="22"/>
      <c r="D168" s="22"/>
      <c r="E168" s="22"/>
      <c r="F168" s="22"/>
      <c r="G168" s="22"/>
    </row>
    <row r="169" spans="1:9" x14ac:dyDescent="0.2">
      <c r="A169" s="22"/>
      <c r="B169" s="22"/>
      <c r="C169" s="22"/>
      <c r="D169" s="22"/>
      <c r="E169" s="22"/>
      <c r="F169" s="22"/>
      <c r="G169" s="22"/>
    </row>
    <row r="170" spans="1:9" x14ac:dyDescent="0.2">
      <c r="A170" s="22"/>
      <c r="B170" s="22"/>
      <c r="C170" s="22"/>
      <c r="D170" s="22"/>
      <c r="E170" s="22"/>
      <c r="F170" s="22"/>
      <c r="G170" s="22"/>
    </row>
    <row r="171" spans="1:9" x14ac:dyDescent="0.2">
      <c r="A171" s="22"/>
      <c r="B171" s="22"/>
      <c r="C171" s="22"/>
      <c r="D171" s="22"/>
      <c r="E171" s="22"/>
      <c r="F171" s="22"/>
      <c r="G171" s="22"/>
    </row>
    <row r="172" spans="1:9" x14ac:dyDescent="0.2">
      <c r="A172" s="22"/>
      <c r="B172" s="22"/>
      <c r="C172" s="22"/>
      <c r="D172" s="22"/>
      <c r="E172" s="22"/>
      <c r="F172" s="22"/>
      <c r="G172" s="22"/>
    </row>
    <row r="173" spans="1:9" x14ac:dyDescent="0.2">
      <c r="A173" s="22"/>
      <c r="B173" s="22"/>
      <c r="C173" s="22"/>
      <c r="D173" s="22"/>
      <c r="E173" s="22"/>
      <c r="F173" s="22"/>
      <c r="G173" s="22"/>
    </row>
    <row r="174" spans="1:9" x14ac:dyDescent="0.2">
      <c r="A174" s="22"/>
      <c r="B174" s="22"/>
      <c r="C174" s="22"/>
      <c r="D174" s="22"/>
      <c r="E174" s="22"/>
      <c r="F174" s="22"/>
      <c r="G174" s="22"/>
    </row>
    <row r="175" spans="1:9" x14ac:dyDescent="0.2">
      <c r="A175" s="22"/>
      <c r="B175" s="22"/>
      <c r="C175" s="22"/>
      <c r="D175" s="22"/>
      <c r="E175" s="22"/>
      <c r="F175" s="22"/>
      <c r="G175" s="22"/>
    </row>
    <row r="176" spans="1:9" x14ac:dyDescent="0.2">
      <c r="A176" s="22"/>
      <c r="B176" s="22"/>
      <c r="C176" s="22"/>
      <c r="D176" s="22"/>
      <c r="E176" s="22"/>
      <c r="F176" s="22"/>
      <c r="G176" s="22"/>
    </row>
    <row r="177" spans="1:7" x14ac:dyDescent="0.2">
      <c r="A177" s="22"/>
      <c r="B177" s="22"/>
      <c r="C177" s="22"/>
      <c r="D177" s="22"/>
      <c r="E177" s="22"/>
      <c r="F177" s="22"/>
      <c r="G177" s="22"/>
    </row>
    <row r="178" spans="1:7" x14ac:dyDescent="0.2">
      <c r="A178" s="22"/>
      <c r="B178" s="22"/>
      <c r="C178" s="22"/>
      <c r="D178" s="22"/>
      <c r="E178" s="22"/>
      <c r="F178" s="22"/>
      <c r="G178" s="22"/>
    </row>
    <row r="179" spans="1:7" x14ac:dyDescent="0.2">
      <c r="A179" s="22"/>
      <c r="B179" s="22"/>
      <c r="C179" s="22"/>
      <c r="D179" s="22"/>
      <c r="E179" s="22"/>
      <c r="F179" s="22"/>
      <c r="G179" s="22"/>
    </row>
    <row r="180" spans="1:7" x14ac:dyDescent="0.2">
      <c r="A180" s="22"/>
      <c r="B180" s="22"/>
      <c r="C180" s="22"/>
      <c r="D180" s="22"/>
      <c r="E180" s="22"/>
      <c r="F180" s="22"/>
      <c r="G180" s="22"/>
    </row>
    <row r="181" spans="1:7" x14ac:dyDescent="0.2">
      <c r="A181" s="22"/>
      <c r="B181" s="22"/>
      <c r="C181" s="22"/>
      <c r="D181" s="22"/>
      <c r="E181" s="22"/>
      <c r="F181" s="22"/>
      <c r="G181" s="22"/>
    </row>
    <row r="182" spans="1:7" x14ac:dyDescent="0.2">
      <c r="A182" s="22"/>
      <c r="B182" s="22"/>
      <c r="C182" s="22"/>
      <c r="D182" s="22"/>
      <c r="E182" s="22"/>
      <c r="F182" s="22"/>
      <c r="G182" s="22"/>
    </row>
    <row r="183" spans="1:7" x14ac:dyDescent="0.2">
      <c r="A183" s="22"/>
      <c r="B183" s="22"/>
      <c r="C183" s="22"/>
      <c r="D183" s="22"/>
      <c r="E183" s="22"/>
      <c r="F183" s="22"/>
      <c r="G183" s="22"/>
    </row>
    <row r="184" spans="1:7" x14ac:dyDescent="0.2">
      <c r="A184" s="22"/>
      <c r="B184" s="22"/>
      <c r="C184" s="22"/>
      <c r="D184" s="22"/>
      <c r="E184" s="22"/>
      <c r="F184" s="22"/>
      <c r="G184" s="22"/>
    </row>
    <row r="185" spans="1:7" x14ac:dyDescent="0.2">
      <c r="A185" s="22"/>
      <c r="B185" s="22"/>
      <c r="C185" s="22"/>
      <c r="D185" s="22"/>
      <c r="E185" s="22"/>
      <c r="F185" s="22"/>
      <c r="G185" s="22"/>
    </row>
    <row r="186" spans="1:7" x14ac:dyDescent="0.2">
      <c r="A186" s="22"/>
      <c r="B186" s="22"/>
      <c r="C186" s="22"/>
      <c r="D186" s="22"/>
      <c r="E186" s="22"/>
      <c r="F186" s="22"/>
      <c r="G186" s="22"/>
    </row>
    <row r="187" spans="1:7" x14ac:dyDescent="0.2">
      <c r="A187" s="22"/>
      <c r="B187" s="22"/>
      <c r="C187" s="22"/>
      <c r="D187" s="22"/>
      <c r="E187" s="22"/>
      <c r="F187" s="22"/>
      <c r="G187" s="22"/>
    </row>
    <row r="188" spans="1:7" x14ac:dyDescent="0.2">
      <c r="A188" s="22"/>
      <c r="B188" s="22"/>
      <c r="C188" s="22"/>
      <c r="D188" s="22"/>
      <c r="E188" s="22"/>
      <c r="F188" s="22"/>
      <c r="G188" s="22"/>
    </row>
    <row r="189" spans="1:7" x14ac:dyDescent="0.2">
      <c r="A189" s="22"/>
      <c r="B189" s="22"/>
      <c r="C189" s="22"/>
      <c r="D189" s="22"/>
      <c r="E189" s="22"/>
      <c r="F189" s="22"/>
      <c r="G189" s="22"/>
    </row>
    <row r="190" spans="1:7" x14ac:dyDescent="0.2">
      <c r="A190" s="22"/>
      <c r="B190" s="22"/>
      <c r="C190" s="22"/>
      <c r="D190" s="22"/>
      <c r="E190" s="22"/>
      <c r="F190" s="22"/>
      <c r="G190" s="22"/>
    </row>
    <row r="191" spans="1:7" x14ac:dyDescent="0.2">
      <c r="A191" s="22"/>
      <c r="B191" s="22"/>
      <c r="C191" s="22"/>
      <c r="D191" s="22"/>
      <c r="E191" s="22"/>
      <c r="F191" s="22"/>
      <c r="G191" s="22"/>
    </row>
    <row r="192" spans="1:7" x14ac:dyDescent="0.2">
      <c r="A192" s="22"/>
      <c r="B192" s="22"/>
      <c r="C192" s="22"/>
      <c r="D192" s="22"/>
      <c r="E192" s="22"/>
      <c r="F192" s="22"/>
      <c r="G192" s="22"/>
    </row>
    <row r="193" spans="1:7" x14ac:dyDescent="0.2">
      <c r="A193" s="22"/>
      <c r="B193" s="22"/>
      <c r="C193" s="22"/>
      <c r="D193" s="22"/>
      <c r="E193" s="22"/>
      <c r="F193" s="22"/>
      <c r="G193" s="22"/>
    </row>
    <row r="194" spans="1:7" x14ac:dyDescent="0.2">
      <c r="A194" s="22"/>
      <c r="B194" s="22"/>
      <c r="C194" s="22"/>
      <c r="D194" s="22"/>
      <c r="E194" s="22"/>
      <c r="F194" s="22"/>
      <c r="G194" s="22"/>
    </row>
    <row r="195" spans="1:7" x14ac:dyDescent="0.2">
      <c r="A195" s="22"/>
      <c r="B195" s="22"/>
      <c r="C195" s="22"/>
      <c r="D195" s="22"/>
      <c r="E195" s="22"/>
      <c r="F195" s="22"/>
      <c r="G195" s="22"/>
    </row>
    <row r="196" spans="1:7" x14ac:dyDescent="0.2">
      <c r="A196" s="22"/>
      <c r="B196" s="22"/>
      <c r="C196" s="22"/>
      <c r="D196" s="22"/>
      <c r="E196" s="22"/>
      <c r="F196" s="22"/>
      <c r="G196" s="22"/>
    </row>
    <row r="197" spans="1:7" x14ac:dyDescent="0.2">
      <c r="A197" s="22"/>
      <c r="B197" s="22"/>
      <c r="C197" s="22"/>
      <c r="D197" s="22"/>
      <c r="E197" s="22"/>
      <c r="F197" s="22"/>
      <c r="G197" s="22"/>
    </row>
    <row r="198" spans="1:7" x14ac:dyDescent="0.2">
      <c r="A198" s="22"/>
      <c r="B198" s="22"/>
      <c r="C198" s="22"/>
      <c r="D198" s="22"/>
      <c r="E198" s="22"/>
      <c r="F198" s="22"/>
      <c r="G198" s="22"/>
    </row>
    <row r="199" spans="1:7" x14ac:dyDescent="0.2">
      <c r="A199" s="22"/>
      <c r="B199" s="22"/>
      <c r="C199" s="22"/>
      <c r="D199" s="22"/>
      <c r="E199" s="22"/>
      <c r="F199" s="22"/>
      <c r="G199" s="22"/>
    </row>
    <row r="200" spans="1:7" x14ac:dyDescent="0.2">
      <c r="A200" s="22"/>
      <c r="B200" s="22"/>
      <c r="C200" s="22"/>
      <c r="D200" s="22"/>
      <c r="E200" s="22"/>
      <c r="F200" s="22"/>
      <c r="G200" s="22"/>
    </row>
    <row r="201" spans="1:7" x14ac:dyDescent="0.2">
      <c r="A201" s="22"/>
      <c r="B201" s="22"/>
      <c r="C201" s="22"/>
      <c r="D201" s="22"/>
      <c r="E201" s="22"/>
      <c r="F201" s="22"/>
      <c r="G201" s="22"/>
    </row>
    <row r="202" spans="1:7" x14ac:dyDescent="0.2">
      <c r="A202" s="22"/>
      <c r="B202" s="22"/>
      <c r="C202" s="22"/>
      <c r="D202" s="22"/>
      <c r="E202" s="22"/>
      <c r="F202" s="22"/>
      <c r="G202" s="22"/>
    </row>
    <row r="203" spans="1:7" x14ac:dyDescent="0.2">
      <c r="A203" s="22"/>
      <c r="B203" s="22"/>
      <c r="C203" s="22"/>
      <c r="D203" s="22"/>
      <c r="E203" s="22"/>
      <c r="F203" s="22"/>
      <c r="G203" s="22"/>
    </row>
    <row r="204" spans="1:7" x14ac:dyDescent="0.2">
      <c r="A204" s="22"/>
      <c r="B204" s="22"/>
      <c r="C204" s="22"/>
      <c r="D204" s="22"/>
      <c r="E204" s="22"/>
      <c r="F204" s="22"/>
      <c r="G204" s="22"/>
    </row>
    <row r="205" spans="1:7" x14ac:dyDescent="0.2">
      <c r="A205" s="22"/>
      <c r="B205" s="22"/>
      <c r="C205" s="22"/>
      <c r="D205" s="22"/>
      <c r="E205" s="22"/>
      <c r="F205" s="22"/>
      <c r="G205" s="22"/>
    </row>
    <row r="206" spans="1:7" x14ac:dyDescent="0.2">
      <c r="A206" s="22"/>
      <c r="B206" s="22"/>
      <c r="C206" s="22"/>
      <c r="D206" s="22"/>
      <c r="E206" s="22"/>
      <c r="F206" s="22"/>
      <c r="G206" s="22"/>
    </row>
    <row r="207" spans="1:7" x14ac:dyDescent="0.2">
      <c r="A207" s="22"/>
      <c r="B207" s="22"/>
      <c r="C207" s="22"/>
      <c r="D207" s="22"/>
      <c r="E207" s="22"/>
      <c r="F207" s="22"/>
      <c r="G207" s="22"/>
    </row>
    <row r="208" spans="1:7" x14ac:dyDescent="0.2">
      <c r="A208" s="22"/>
      <c r="B208" s="22"/>
      <c r="C208" s="22"/>
      <c r="D208" s="22"/>
      <c r="E208" s="22"/>
      <c r="F208" s="22"/>
      <c r="G208" s="22"/>
    </row>
    <row r="209" spans="1:7" x14ac:dyDescent="0.2">
      <c r="A209" s="22"/>
      <c r="B209" s="22"/>
      <c r="C209" s="22"/>
      <c r="D209" s="22"/>
      <c r="E209" s="22"/>
      <c r="F209" s="22"/>
      <c r="G209" s="22"/>
    </row>
    <row r="210" spans="1:7" x14ac:dyDescent="0.2">
      <c r="A210" s="22"/>
      <c r="B210" s="22"/>
      <c r="C210" s="22"/>
      <c r="D210" s="22"/>
      <c r="E210" s="22"/>
      <c r="F210" s="22"/>
      <c r="G210" s="22"/>
    </row>
    <row r="211" spans="1:7" x14ac:dyDescent="0.2">
      <c r="A211" s="22"/>
      <c r="B211" s="22"/>
      <c r="C211" s="22"/>
      <c r="D211" s="22"/>
      <c r="E211" s="22"/>
      <c r="F211" s="22"/>
      <c r="G211" s="22"/>
    </row>
    <row r="212" spans="1:7" x14ac:dyDescent="0.2">
      <c r="A212" s="22"/>
      <c r="B212" s="22"/>
      <c r="C212" s="22"/>
      <c r="D212" s="22"/>
      <c r="E212" s="22"/>
      <c r="F212" s="22"/>
      <c r="G212" s="22"/>
    </row>
    <row r="213" spans="1:7" x14ac:dyDescent="0.2">
      <c r="A213" s="22"/>
      <c r="B213" s="22"/>
      <c r="C213" s="22"/>
      <c r="D213" s="22"/>
      <c r="E213" s="22"/>
      <c r="F213" s="22"/>
      <c r="G213" s="22"/>
    </row>
    <row r="214" spans="1:7" x14ac:dyDescent="0.2">
      <c r="A214" s="22"/>
      <c r="B214" s="22"/>
      <c r="C214" s="22"/>
      <c r="D214" s="22"/>
      <c r="E214" s="22"/>
      <c r="F214" s="22"/>
      <c r="G214" s="22"/>
    </row>
    <row r="215" spans="1:7" x14ac:dyDescent="0.2">
      <c r="A215" s="22"/>
      <c r="B215" s="22"/>
      <c r="C215" s="22"/>
      <c r="D215" s="22"/>
      <c r="E215" s="22"/>
      <c r="F215" s="22"/>
      <c r="G215" s="22"/>
    </row>
    <row r="216" spans="1:7" x14ac:dyDescent="0.2">
      <c r="A216" s="22"/>
      <c r="B216" s="22"/>
      <c r="C216" s="22"/>
      <c r="D216" s="22"/>
      <c r="E216" s="22"/>
      <c r="F216" s="22"/>
      <c r="G216" s="22"/>
    </row>
    <row r="217" spans="1:7" x14ac:dyDescent="0.2">
      <c r="A217" s="22"/>
      <c r="B217" s="22"/>
      <c r="C217" s="22"/>
      <c r="D217" s="22"/>
      <c r="E217" s="22"/>
      <c r="F217" s="22"/>
      <c r="G217" s="22"/>
    </row>
    <row r="218" spans="1:7" x14ac:dyDescent="0.2">
      <c r="A218" s="22"/>
      <c r="B218" s="22"/>
      <c r="C218" s="22"/>
      <c r="D218" s="22"/>
      <c r="E218" s="22"/>
      <c r="F218" s="22"/>
      <c r="G218" s="22"/>
    </row>
    <row r="219" spans="1:7" x14ac:dyDescent="0.2">
      <c r="A219" s="22"/>
      <c r="B219" s="22"/>
      <c r="C219" s="22"/>
      <c r="D219" s="22"/>
      <c r="E219" s="22"/>
      <c r="F219" s="22"/>
      <c r="G219" s="22"/>
    </row>
    <row r="220" spans="1:7" x14ac:dyDescent="0.2">
      <c r="A220" s="22"/>
      <c r="B220" s="22"/>
      <c r="C220" s="22"/>
      <c r="D220" s="22"/>
      <c r="E220" s="22"/>
      <c r="F220" s="22"/>
      <c r="G220" s="22"/>
    </row>
    <row r="221" spans="1:7" x14ac:dyDescent="0.2">
      <c r="A221" s="22"/>
      <c r="B221" s="22"/>
      <c r="C221" s="22"/>
      <c r="D221" s="22"/>
      <c r="E221" s="22"/>
      <c r="F221" s="22"/>
      <c r="G221" s="22"/>
    </row>
    <row r="222" spans="1:7" x14ac:dyDescent="0.2">
      <c r="A222" s="22"/>
      <c r="B222" s="22"/>
      <c r="C222" s="22"/>
      <c r="D222" s="22"/>
      <c r="E222" s="22"/>
      <c r="F222" s="22"/>
      <c r="G222" s="22"/>
    </row>
    <row r="223" spans="1:7" x14ac:dyDescent="0.2">
      <c r="A223" s="22"/>
      <c r="B223" s="22"/>
      <c r="C223" s="22"/>
      <c r="D223" s="22"/>
      <c r="E223" s="22"/>
      <c r="F223" s="22"/>
      <c r="G223" s="22"/>
    </row>
    <row r="224" spans="1:7" x14ac:dyDescent="0.2">
      <c r="A224" s="22"/>
      <c r="B224" s="22"/>
      <c r="C224" s="22"/>
      <c r="D224" s="22"/>
      <c r="E224" s="22"/>
      <c r="F224" s="22"/>
      <c r="G224" s="22"/>
    </row>
    <row r="225" spans="1:7" x14ac:dyDescent="0.2">
      <c r="A225" s="22"/>
      <c r="B225" s="22"/>
      <c r="C225" s="22"/>
      <c r="D225" s="22"/>
      <c r="E225" s="22"/>
      <c r="F225" s="22"/>
      <c r="G225" s="22"/>
    </row>
    <row r="226" spans="1:7" x14ac:dyDescent="0.2">
      <c r="A226" s="22"/>
      <c r="B226" s="22"/>
      <c r="C226" s="22"/>
      <c r="D226" s="22"/>
      <c r="E226" s="22"/>
      <c r="F226" s="22"/>
      <c r="G226" s="22"/>
    </row>
    <row r="227" spans="1:7" x14ac:dyDescent="0.2">
      <c r="A227" s="22"/>
      <c r="B227" s="22"/>
      <c r="C227" s="22"/>
      <c r="D227" s="22"/>
      <c r="E227" s="22"/>
      <c r="F227" s="22"/>
      <c r="G227" s="22"/>
    </row>
    <row r="228" spans="1:7" x14ac:dyDescent="0.2">
      <c r="A228" s="22"/>
      <c r="B228" s="22"/>
      <c r="C228" s="22"/>
      <c r="D228" s="22"/>
      <c r="E228" s="22"/>
      <c r="F228" s="22"/>
      <c r="G228" s="22"/>
    </row>
    <row r="229" spans="1:7" x14ac:dyDescent="0.2">
      <c r="A229" s="22"/>
      <c r="B229" s="22"/>
      <c r="C229" s="22"/>
      <c r="D229" s="22"/>
      <c r="E229" s="22"/>
      <c r="F229" s="22"/>
      <c r="G229" s="22"/>
    </row>
    <row r="230" spans="1:7" x14ac:dyDescent="0.2">
      <c r="A230" s="22"/>
      <c r="B230" s="22"/>
      <c r="C230" s="22"/>
      <c r="D230" s="22"/>
      <c r="E230" s="22"/>
      <c r="F230" s="22"/>
      <c r="G230" s="22"/>
    </row>
    <row r="231" spans="1:7" x14ac:dyDescent="0.2">
      <c r="A231" s="22"/>
      <c r="B231" s="22"/>
      <c r="C231" s="22"/>
      <c r="D231" s="22"/>
      <c r="E231" s="22"/>
      <c r="F231" s="22"/>
      <c r="G231" s="22"/>
    </row>
    <row r="232" spans="1:7" x14ac:dyDescent="0.2">
      <c r="A232" s="22"/>
      <c r="B232" s="22"/>
      <c r="C232" s="22"/>
      <c r="D232" s="22"/>
      <c r="E232" s="22"/>
      <c r="F232" s="22"/>
      <c r="G232" s="22"/>
    </row>
    <row r="233" spans="1:7" x14ac:dyDescent="0.2">
      <c r="A233" s="22"/>
      <c r="B233" s="22"/>
      <c r="C233" s="22"/>
      <c r="D233" s="22"/>
      <c r="E233" s="22"/>
      <c r="F233" s="22"/>
      <c r="G233" s="22"/>
    </row>
    <row r="234" spans="1:7" x14ac:dyDescent="0.2">
      <c r="A234" s="22"/>
      <c r="B234" s="22"/>
      <c r="C234" s="22"/>
      <c r="D234" s="22"/>
      <c r="E234" s="22"/>
      <c r="F234" s="22"/>
      <c r="G234" s="22"/>
    </row>
    <row r="235" spans="1:7" x14ac:dyDescent="0.2">
      <c r="A235" s="22"/>
      <c r="B235" s="22"/>
      <c r="C235" s="22"/>
      <c r="D235" s="22"/>
      <c r="E235" s="22"/>
      <c r="F235" s="22"/>
      <c r="G235" s="22"/>
    </row>
    <row r="236" spans="1:7" x14ac:dyDescent="0.2">
      <c r="A236" s="22"/>
      <c r="B236" s="22"/>
      <c r="C236" s="22"/>
      <c r="D236" s="22"/>
      <c r="E236" s="22"/>
      <c r="F236" s="22"/>
      <c r="G236" s="22"/>
    </row>
    <row r="237" spans="1:7" x14ac:dyDescent="0.2">
      <c r="A237" s="22"/>
      <c r="B237" s="22"/>
      <c r="C237" s="22"/>
      <c r="D237" s="22"/>
      <c r="E237" s="22"/>
      <c r="F237" s="22"/>
      <c r="G237" s="22"/>
    </row>
    <row r="238" spans="1:7" x14ac:dyDescent="0.2">
      <c r="A238" s="22"/>
      <c r="B238" s="22"/>
      <c r="C238" s="22"/>
      <c r="D238" s="22"/>
      <c r="E238" s="22"/>
      <c r="F238" s="22"/>
      <c r="G238" s="22"/>
    </row>
    <row r="239" spans="1:7" x14ac:dyDescent="0.2">
      <c r="A239" s="22"/>
      <c r="B239" s="22"/>
      <c r="C239" s="22"/>
      <c r="D239" s="22"/>
      <c r="E239" s="22"/>
      <c r="F239" s="22"/>
      <c r="G239" s="22"/>
    </row>
    <row r="240" spans="1:7" x14ac:dyDescent="0.2">
      <c r="A240" s="22"/>
      <c r="B240" s="22"/>
      <c r="C240" s="22"/>
      <c r="D240" s="22"/>
      <c r="E240" s="22"/>
      <c r="F240" s="22"/>
      <c r="G240" s="22"/>
    </row>
    <row r="241" spans="1:7" x14ac:dyDescent="0.2">
      <c r="A241" s="22"/>
      <c r="B241" s="22"/>
      <c r="C241" s="22"/>
      <c r="D241" s="22"/>
      <c r="E241" s="22"/>
      <c r="F241" s="22"/>
      <c r="G241" s="22"/>
    </row>
    <row r="242" spans="1:7" x14ac:dyDescent="0.2">
      <c r="A242" s="22"/>
      <c r="B242" s="22"/>
      <c r="C242" s="22"/>
      <c r="D242" s="22"/>
      <c r="E242" s="22"/>
      <c r="F242" s="22"/>
      <c r="G242" s="22"/>
    </row>
    <row r="243" spans="1:7" x14ac:dyDescent="0.2">
      <c r="A243" s="22"/>
      <c r="B243" s="22"/>
      <c r="C243" s="22"/>
      <c r="D243" s="22"/>
      <c r="E243" s="22"/>
      <c r="F243" s="22"/>
      <c r="G243" s="22"/>
    </row>
    <row r="244" spans="1:7" x14ac:dyDescent="0.2">
      <c r="A244" s="22"/>
      <c r="B244" s="22"/>
      <c r="C244" s="22"/>
      <c r="D244" s="22"/>
      <c r="E244" s="22"/>
      <c r="F244" s="22"/>
      <c r="G244" s="22"/>
    </row>
    <row r="245" spans="1:7" x14ac:dyDescent="0.2">
      <c r="A245" s="22"/>
      <c r="B245" s="22"/>
      <c r="C245" s="22"/>
      <c r="D245" s="22"/>
      <c r="E245" s="22"/>
      <c r="F245" s="22"/>
      <c r="G245" s="22"/>
    </row>
    <row r="246" spans="1:7" x14ac:dyDescent="0.2">
      <c r="A246" s="22"/>
      <c r="B246" s="22"/>
      <c r="C246" s="22"/>
      <c r="D246" s="22"/>
      <c r="E246" s="22"/>
      <c r="F246" s="22"/>
      <c r="G246" s="22"/>
    </row>
    <row r="247" spans="1:7" x14ac:dyDescent="0.2">
      <c r="A247" s="22"/>
      <c r="B247" s="22"/>
      <c r="C247" s="22"/>
      <c r="D247" s="22"/>
      <c r="E247" s="22"/>
      <c r="F247" s="22"/>
      <c r="G247" s="22"/>
    </row>
    <row r="248" spans="1:7" x14ac:dyDescent="0.2">
      <c r="A248" s="22"/>
      <c r="B248" s="22"/>
      <c r="C248" s="22"/>
      <c r="D248" s="22"/>
      <c r="E248" s="22"/>
      <c r="F248" s="22"/>
      <c r="G248" s="22"/>
    </row>
    <row r="249" spans="1:7" x14ac:dyDescent="0.2">
      <c r="A249" s="22"/>
      <c r="B249" s="22"/>
      <c r="C249" s="22"/>
      <c r="D249" s="22"/>
      <c r="E249" s="22"/>
      <c r="F249" s="22"/>
      <c r="G249" s="22"/>
    </row>
    <row r="250" spans="1:7" x14ac:dyDescent="0.2">
      <c r="A250" s="22"/>
      <c r="B250" s="22"/>
      <c r="C250" s="22"/>
      <c r="D250" s="22"/>
      <c r="E250" s="22"/>
      <c r="F250" s="22"/>
      <c r="G250" s="22"/>
    </row>
    <row r="251" spans="1:7" x14ac:dyDescent="0.2">
      <c r="A251" s="22"/>
      <c r="B251" s="22"/>
      <c r="C251" s="22"/>
      <c r="D251" s="22"/>
      <c r="E251" s="22"/>
      <c r="F251" s="22"/>
      <c r="G251" s="22"/>
    </row>
    <row r="252" spans="1:7" x14ac:dyDescent="0.2">
      <c r="A252" s="22"/>
      <c r="B252" s="22"/>
      <c r="C252" s="22"/>
      <c r="D252" s="22"/>
      <c r="E252" s="22"/>
      <c r="F252" s="22"/>
      <c r="G252" s="22"/>
    </row>
    <row r="253" spans="1:7" x14ac:dyDescent="0.2">
      <c r="A253" s="22"/>
      <c r="B253" s="22"/>
      <c r="C253" s="22"/>
      <c r="D253" s="22"/>
      <c r="E253" s="22"/>
      <c r="F253" s="22"/>
      <c r="G253" s="22"/>
    </row>
    <row r="254" spans="1:7" x14ac:dyDescent="0.2">
      <c r="A254" s="22"/>
      <c r="B254" s="22"/>
      <c r="C254" s="22"/>
      <c r="D254" s="22"/>
      <c r="E254" s="22"/>
      <c r="F254" s="22"/>
      <c r="G254" s="22"/>
    </row>
    <row r="255" spans="1:7" x14ac:dyDescent="0.2">
      <c r="A255" s="22"/>
      <c r="B255" s="22"/>
      <c r="C255" s="22"/>
      <c r="D255" s="22"/>
      <c r="E255" s="22"/>
      <c r="F255" s="22"/>
      <c r="G255" s="22"/>
    </row>
    <row r="256" spans="1:7" x14ac:dyDescent="0.2">
      <c r="A256" s="22"/>
      <c r="B256" s="22"/>
      <c r="C256" s="22"/>
      <c r="D256" s="22"/>
      <c r="E256" s="22"/>
      <c r="F256" s="22"/>
      <c r="G256" s="22"/>
    </row>
    <row r="257" spans="1:7" x14ac:dyDescent="0.2">
      <c r="A257" s="22"/>
      <c r="B257" s="22"/>
      <c r="C257" s="22"/>
      <c r="D257" s="22"/>
      <c r="E257" s="22"/>
      <c r="F257" s="22"/>
      <c r="G257" s="22"/>
    </row>
    <row r="258" spans="1:7" x14ac:dyDescent="0.2">
      <c r="A258" s="22"/>
      <c r="B258" s="22"/>
      <c r="C258" s="22"/>
      <c r="D258" s="22"/>
      <c r="E258" s="22"/>
      <c r="F258" s="22"/>
      <c r="G258" s="22"/>
    </row>
    <row r="259" spans="1:7" x14ac:dyDescent="0.2">
      <c r="A259" s="22"/>
      <c r="B259" s="22"/>
      <c r="C259" s="22"/>
      <c r="D259" s="22"/>
      <c r="E259" s="22"/>
      <c r="F259" s="22"/>
      <c r="G259" s="22"/>
    </row>
  </sheetData>
  <mergeCells count="173">
    <mergeCell ref="N99:P99"/>
    <mergeCell ref="N100:P100"/>
    <mergeCell ref="N101:P101"/>
    <mergeCell ref="N102:P102"/>
    <mergeCell ref="N103:P103"/>
    <mergeCell ref="N104:P104"/>
    <mergeCell ref="A148:C148"/>
    <mergeCell ref="A149:C149"/>
    <mergeCell ref="A151:C151"/>
    <mergeCell ref="A115:C115"/>
    <mergeCell ref="A116:C116"/>
    <mergeCell ref="A117:C117"/>
    <mergeCell ref="A147:C147"/>
    <mergeCell ref="A140:C140"/>
    <mergeCell ref="A141:C141"/>
    <mergeCell ref="A142:C142"/>
    <mergeCell ref="A137:C137"/>
    <mergeCell ref="A138:C138"/>
    <mergeCell ref="A139:C139"/>
    <mergeCell ref="A146:C146"/>
    <mergeCell ref="A143:C143"/>
    <mergeCell ref="A144:C144"/>
    <mergeCell ref="A145:C145"/>
    <mergeCell ref="A126:C126"/>
    <mergeCell ref="A158:C158"/>
    <mergeCell ref="A23:C23"/>
    <mergeCell ref="A24:C24"/>
    <mergeCell ref="A25:C25"/>
    <mergeCell ref="A32:C32"/>
    <mergeCell ref="A33:C33"/>
    <mergeCell ref="A34:C34"/>
    <mergeCell ref="A35:C35"/>
    <mergeCell ref="A36:C36"/>
    <mergeCell ref="A26:C26"/>
    <mergeCell ref="A27:C27"/>
    <mergeCell ref="A28:C28"/>
    <mergeCell ref="A29:C29"/>
    <mergeCell ref="A30:C30"/>
    <mergeCell ref="A31:C31"/>
    <mergeCell ref="A43:C43"/>
    <mergeCell ref="A44:C44"/>
    <mergeCell ref="A88:C88"/>
    <mergeCell ref="A76:C76"/>
    <mergeCell ref="A77:C77"/>
    <mergeCell ref="A54:C54"/>
    <mergeCell ref="A55:C55"/>
    <mergeCell ref="A56:C56"/>
    <mergeCell ref="A45:C45"/>
    <mergeCell ref="A37:C37"/>
    <mergeCell ref="A152:C152"/>
    <mergeCell ref="A153:C153"/>
    <mergeCell ref="A154:C154"/>
    <mergeCell ref="A155:C155"/>
    <mergeCell ref="A156:C156"/>
    <mergeCell ref="A157:C157"/>
    <mergeCell ref="A150:C150"/>
    <mergeCell ref="A58:C58"/>
    <mergeCell ref="A59:C59"/>
    <mergeCell ref="A52:C52"/>
    <mergeCell ref="A53:C53"/>
    <mergeCell ref="A38:C38"/>
    <mergeCell ref="A39:C39"/>
    <mergeCell ref="A40:C40"/>
    <mergeCell ref="A41:C41"/>
    <mergeCell ref="A42:C42"/>
    <mergeCell ref="A78:C78"/>
    <mergeCell ref="A79:C79"/>
    <mergeCell ref="A80:C80"/>
    <mergeCell ref="A89:C89"/>
    <mergeCell ref="A85:C85"/>
    <mergeCell ref="A87:C87"/>
    <mergeCell ref="A46:C46"/>
    <mergeCell ref="A1:G1"/>
    <mergeCell ref="A2:G2"/>
    <mergeCell ref="A4:C4"/>
    <mergeCell ref="A5:C5"/>
    <mergeCell ref="A6:C6"/>
    <mergeCell ref="A7:C7"/>
    <mergeCell ref="A20:C20"/>
    <mergeCell ref="A21:C21"/>
    <mergeCell ref="A22:C22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47:C47"/>
    <mergeCell ref="A48:C48"/>
    <mergeCell ref="A49:C49"/>
    <mergeCell ref="A50:C50"/>
    <mergeCell ref="A51:C51"/>
    <mergeCell ref="A90:C90"/>
    <mergeCell ref="A91:C91"/>
    <mergeCell ref="A57:C57"/>
    <mergeCell ref="A60:C60"/>
    <mergeCell ref="A63:C63"/>
    <mergeCell ref="A64:C64"/>
    <mergeCell ref="A65:C65"/>
    <mergeCell ref="A100:C100"/>
    <mergeCell ref="A61:C61"/>
    <mergeCell ref="A68:C68"/>
    <mergeCell ref="A66:C66"/>
    <mergeCell ref="A70:C70"/>
    <mergeCell ref="A71:C71"/>
    <mergeCell ref="A72:C72"/>
    <mergeCell ref="A73:C73"/>
    <mergeCell ref="A69:C69"/>
    <mergeCell ref="A95:C95"/>
    <mergeCell ref="A96:C96"/>
    <mergeCell ref="A97:C97"/>
    <mergeCell ref="A98:C98"/>
    <mergeCell ref="A99:C99"/>
    <mergeCell ref="A74:C74"/>
    <mergeCell ref="A75:C75"/>
    <mergeCell ref="A81:C81"/>
    <mergeCell ref="A82:C82"/>
    <mergeCell ref="A83:C83"/>
    <mergeCell ref="A84:C84"/>
    <mergeCell ref="A92:C92"/>
    <mergeCell ref="A93:C93"/>
    <mergeCell ref="A94:C94"/>
    <mergeCell ref="A62:C62"/>
    <mergeCell ref="A101:C101"/>
    <mergeCell ref="A102:C102"/>
    <mergeCell ref="A107:C107"/>
    <mergeCell ref="A109:C109"/>
    <mergeCell ref="A104:C104"/>
    <mergeCell ref="A105:C105"/>
    <mergeCell ref="A106:C106"/>
    <mergeCell ref="A118:C118"/>
    <mergeCell ref="A119:C119"/>
    <mergeCell ref="A120:C120"/>
    <mergeCell ref="A132:C132"/>
    <mergeCell ref="A133:C133"/>
    <mergeCell ref="A127:C127"/>
    <mergeCell ref="A108:C108"/>
    <mergeCell ref="A128:C128"/>
    <mergeCell ref="A129:C129"/>
    <mergeCell ref="A130:C130"/>
    <mergeCell ref="A131:C131"/>
    <mergeCell ref="A111:C111"/>
    <mergeCell ref="A112:C112"/>
    <mergeCell ref="A163:C163"/>
    <mergeCell ref="C166:E166"/>
    <mergeCell ref="C167:E167"/>
    <mergeCell ref="A67:C67"/>
    <mergeCell ref="A161:C161"/>
    <mergeCell ref="A159:C159"/>
    <mergeCell ref="N89:P89"/>
    <mergeCell ref="N90:P90"/>
    <mergeCell ref="N91:P91"/>
    <mergeCell ref="A134:C134"/>
    <mergeCell ref="A135:C135"/>
    <mergeCell ref="A136:C136"/>
    <mergeCell ref="A160:C160"/>
    <mergeCell ref="A162:C162"/>
    <mergeCell ref="A125:C125"/>
    <mergeCell ref="A113:C113"/>
    <mergeCell ref="A114:C114"/>
    <mergeCell ref="A86:C86"/>
    <mergeCell ref="A110:C110"/>
    <mergeCell ref="A103:C103"/>
    <mergeCell ref="A121:C121"/>
    <mergeCell ref="A122:C122"/>
    <mergeCell ref="A123:C123"/>
    <mergeCell ref="A124:C124"/>
  </mergeCells>
  <pageMargins left="0.25" right="0.25" top="0.75" bottom="0.75" header="0.3" footer="0.3"/>
  <pageSetup paperSize="9" fitToHeight="0" orientation="landscape" r:id="rId1"/>
  <ignoredErrors>
    <ignoredError sqref="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Četvrta razina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Karađole</cp:lastModifiedBy>
  <cp:lastPrinted>2024-05-28T11:34:41Z</cp:lastPrinted>
  <dcterms:created xsi:type="dcterms:W3CDTF">2022-08-12T12:51:27Z</dcterms:created>
  <dcterms:modified xsi:type="dcterms:W3CDTF">2024-05-28T11:36:04Z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